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jpeg" ContentType="image/jpeg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15480" windowHeight="10545"/>
  </bookViews>
  <sheets>
    <sheet name="Weight" sheetId="1" r:id="rId1"/>
    <sheet name="Instructions" sheetId="3" r:id="rId2"/>
  </sheets>
  <definedNames>
    <definedName name="height">Weight!$D$1</definedName>
    <definedName name="ToLose">Weight!$E$1</definedName>
  </definedNames>
  <calcPr calcId="125725"/>
</workbook>
</file>

<file path=xl/calcChain.xml><?xml version="1.0" encoding="utf-8"?>
<calcChain xmlns="http://schemas.openxmlformats.org/spreadsheetml/2006/main">
  <c r="M20" i="1"/>
  <c r="L20"/>
  <c r="A16"/>
  <c r="A15" s="1"/>
  <c r="A14" s="1"/>
  <c r="A13" s="1"/>
  <c r="A12" s="1"/>
  <c r="A11" s="1"/>
  <c r="A19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18"/>
  <c r="B4"/>
  <c r="B5" s="1"/>
  <c r="B6" s="1"/>
  <c r="B7" s="1"/>
  <c r="B8" s="1"/>
  <c r="B9" s="1"/>
  <c r="B10" s="1"/>
  <c r="B11" s="1"/>
  <c r="B12" s="1"/>
  <c r="B13" s="1"/>
  <c r="B14" s="1"/>
  <c r="B15" s="1"/>
  <c r="B16" s="1"/>
  <c r="B17" s="1"/>
  <c r="B18" s="1"/>
  <c r="N20"/>
  <c r="N19" l="1"/>
  <c r="M19"/>
  <c r="L19"/>
  <c r="N27" l="1"/>
  <c r="N26"/>
  <c r="M26"/>
  <c r="L26"/>
  <c r="N18" l="1"/>
  <c r="M18"/>
  <c r="L18"/>
  <c r="L21" l="1"/>
  <c r="M21"/>
  <c r="N21"/>
  <c r="L22"/>
  <c r="M22"/>
  <c r="N22"/>
  <c r="L23"/>
  <c r="M23"/>
  <c r="N23"/>
  <c r="L24"/>
  <c r="M24"/>
  <c r="N24"/>
  <c r="L25"/>
  <c r="M25"/>
  <c r="N25"/>
  <c r="L27"/>
  <c r="M27"/>
  <c r="L28"/>
  <c r="M28"/>
  <c r="N28"/>
  <c r="L29"/>
  <c r="M29"/>
  <c r="N29"/>
  <c r="L30"/>
  <c r="M30"/>
  <c r="N30"/>
  <c r="L31"/>
  <c r="M31"/>
  <c r="N31"/>
  <c r="L32"/>
  <c r="M32"/>
  <c r="N32"/>
  <c r="L33"/>
  <c r="M33"/>
  <c r="N33"/>
  <c r="M129" l="1"/>
  <c r="M128"/>
  <c r="M127"/>
  <c r="M126"/>
  <c r="M125"/>
  <c r="M124"/>
  <c r="M123"/>
  <c r="M122"/>
  <c r="M121"/>
  <c r="M120"/>
  <c r="M119"/>
  <c r="M118"/>
  <c r="M117"/>
  <c r="M116"/>
  <c r="M115" l="1"/>
  <c r="M114"/>
  <c r="M113"/>
  <c r="M112"/>
  <c r="M111"/>
  <c r="M110"/>
  <c r="M109"/>
  <c r="M108"/>
  <c r="M107"/>
  <c r="M106"/>
  <c r="M105"/>
  <c r="M104"/>
  <c r="M103"/>
  <c r="M94"/>
  <c r="O61" l="1"/>
  <c r="O60"/>
  <c r="C10"/>
  <c r="L61" s="1"/>
  <c r="C4"/>
  <c r="L60" s="1"/>
  <c r="M60" s="1"/>
  <c r="S60" l="1"/>
  <c r="P60" l="1"/>
  <c r="Q60" s="1"/>
  <c r="E1"/>
  <c r="P61" l="1"/>
  <c r="Q61" s="1"/>
  <c r="AA48"/>
  <c r="AA49"/>
  <c r="AA50"/>
  <c r="AA51"/>
  <c r="AA52"/>
  <c r="AA53"/>
  <c r="AA54"/>
  <c r="AA55"/>
  <c r="H10"/>
  <c r="M61" s="1"/>
  <c r="S61" l="1"/>
  <c r="S39"/>
  <c r="S40"/>
  <c r="S41"/>
  <c r="S42"/>
  <c r="S43"/>
  <c r="S44"/>
  <c r="S45"/>
  <c r="S46"/>
  <c r="S47"/>
  <c r="S48"/>
  <c r="S49"/>
  <c r="S50"/>
  <c r="S51"/>
  <c r="S52"/>
  <c r="S53"/>
  <c r="S54"/>
  <c r="S55"/>
  <c r="S38"/>
  <c r="U39"/>
  <c r="U40"/>
  <c r="U41"/>
  <c r="U42"/>
  <c r="U43"/>
  <c r="U44"/>
  <c r="U45"/>
  <c r="U46"/>
  <c r="U47"/>
  <c r="U48"/>
  <c r="U49"/>
  <c r="U50"/>
  <c r="U51"/>
  <c r="U52"/>
  <c r="U53"/>
  <c r="U54"/>
  <c r="U55"/>
  <c r="U38"/>
  <c r="N16" l="1"/>
  <c r="L16"/>
  <c r="M16" l="1"/>
  <c r="F5" l="1"/>
  <c r="G5" s="1"/>
  <c r="F1"/>
  <c r="F4"/>
  <c r="G4" s="1"/>
  <c r="C5" l="1"/>
  <c r="E5" s="1"/>
  <c r="E4"/>
  <c r="D4"/>
  <c r="C6" l="1"/>
  <c r="E6" s="1"/>
  <c r="D5"/>
  <c r="F7" l="1"/>
  <c r="G7" s="1"/>
  <c r="D6"/>
  <c r="F6"/>
  <c r="G6" s="1"/>
  <c r="D7"/>
  <c r="C7"/>
  <c r="E7" s="1"/>
  <c r="F8" l="1"/>
  <c r="G8" s="1"/>
  <c r="C8"/>
  <c r="E8" s="1"/>
  <c r="D8"/>
  <c r="F9" l="1"/>
  <c r="G9" s="1"/>
  <c r="D9"/>
  <c r="C9"/>
  <c r="E9" s="1"/>
  <c r="F10" l="1"/>
  <c r="G10" s="1"/>
  <c r="E10"/>
  <c r="D10"/>
  <c r="F11" l="1"/>
  <c r="G11" s="1"/>
  <c r="C11"/>
  <c r="E11" s="1"/>
  <c r="D11"/>
  <c r="F12" l="1"/>
  <c r="G12" s="1"/>
  <c r="C12"/>
  <c r="E12" s="1"/>
  <c r="D12"/>
  <c r="F13" l="1"/>
  <c r="G13" s="1"/>
  <c r="D13"/>
  <c r="C13"/>
  <c r="E13" s="1"/>
  <c r="F14" l="1"/>
  <c r="G14" s="1"/>
  <c r="C14"/>
  <c r="E14" s="1"/>
  <c r="D14"/>
  <c r="F15" l="1"/>
  <c r="G15" s="1"/>
  <c r="C15"/>
  <c r="E15" s="1"/>
  <c r="D15"/>
  <c r="F16" l="1"/>
  <c r="G16" s="1"/>
  <c r="D16"/>
  <c r="C16"/>
  <c r="E16" s="1"/>
  <c r="H17" l="1"/>
  <c r="M62" s="1"/>
  <c r="O62"/>
  <c r="P62" s="1"/>
  <c r="Q62" s="1"/>
  <c r="V37"/>
  <c r="N37"/>
  <c r="N38" s="1"/>
  <c r="F17"/>
  <c r="G17" s="1"/>
  <c r="C17"/>
  <c r="D17"/>
  <c r="S62" l="1"/>
  <c r="E17"/>
  <c r="L62"/>
  <c r="N17"/>
  <c r="L17"/>
  <c r="M17"/>
  <c r="N39"/>
  <c r="O38"/>
  <c r="P38" s="1"/>
  <c r="B19"/>
  <c r="F18"/>
  <c r="G18" s="1"/>
  <c r="C18"/>
  <c r="E18" s="1"/>
  <c r="D18"/>
  <c r="N40" l="1"/>
  <c r="O39"/>
  <c r="P39" s="1"/>
  <c r="B20"/>
  <c r="B21" s="1"/>
  <c r="B22" s="1"/>
  <c r="B23" s="1"/>
  <c r="B24" s="1"/>
  <c r="F19"/>
  <c r="G19" s="1"/>
  <c r="C19"/>
  <c r="E19" s="1"/>
  <c r="D19"/>
  <c r="B25" l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O63"/>
  <c r="P63" s="1"/>
  <c r="Q63" s="1"/>
  <c r="H24"/>
  <c r="M63" s="1"/>
  <c r="S63" s="1"/>
  <c r="N41"/>
  <c r="O40"/>
  <c r="P40" s="1"/>
  <c r="F20"/>
  <c r="G20" s="1"/>
  <c r="D20"/>
  <c r="C20"/>
  <c r="E20" s="1"/>
  <c r="B49" l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T38"/>
  <c r="H31"/>
  <c r="O41"/>
  <c r="P41" s="1"/>
  <c r="N42"/>
  <c r="F21"/>
  <c r="G21" s="1"/>
  <c r="C21"/>
  <c r="E21" s="1"/>
  <c r="D21"/>
  <c r="N43" l="1"/>
  <c r="O42"/>
  <c r="P42" s="1"/>
  <c r="F22"/>
  <c r="G22" s="1"/>
  <c r="C22"/>
  <c r="E22" s="1"/>
  <c r="D22"/>
  <c r="O43" l="1"/>
  <c r="P43" s="1"/>
  <c r="N44"/>
  <c r="F23"/>
  <c r="G23" s="1"/>
  <c r="C23"/>
  <c r="E23" s="1"/>
  <c r="D23"/>
  <c r="O44" l="1"/>
  <c r="P44" s="1"/>
  <c r="N45"/>
  <c r="F24"/>
  <c r="G24" s="1"/>
  <c r="C24"/>
  <c r="D24"/>
  <c r="E24" l="1"/>
  <c r="L63"/>
  <c r="O45"/>
  <c r="P45" s="1"/>
  <c r="N46"/>
  <c r="F25"/>
  <c r="G25" s="1"/>
  <c r="C25"/>
  <c r="E25" s="1"/>
  <c r="D25"/>
  <c r="N47" l="1"/>
  <c r="O46"/>
  <c r="P46" s="1"/>
  <c r="F26"/>
  <c r="G26" s="1"/>
  <c r="C26"/>
  <c r="E26" s="1"/>
  <c r="D26"/>
  <c r="N48" l="1"/>
  <c r="O47"/>
  <c r="P47" s="1"/>
  <c r="F27"/>
  <c r="G27" s="1"/>
  <c r="C27"/>
  <c r="E27" s="1"/>
  <c r="D27"/>
  <c r="N49" l="1"/>
  <c r="O48"/>
  <c r="P48" s="1"/>
  <c r="F28"/>
  <c r="G28" s="1"/>
  <c r="C28"/>
  <c r="E28" s="1"/>
  <c r="D28"/>
  <c r="O49" l="1"/>
  <c r="P49" s="1"/>
  <c r="N50"/>
  <c r="F29"/>
  <c r="G29" s="1"/>
  <c r="C29"/>
  <c r="E29" s="1"/>
  <c r="D29"/>
  <c r="N51" l="1"/>
  <c r="O50"/>
  <c r="P50" s="1"/>
  <c r="O64"/>
  <c r="F30"/>
  <c r="G30" s="1"/>
  <c r="C30"/>
  <c r="E30" s="1"/>
  <c r="D30"/>
  <c r="M64" l="1"/>
  <c r="O51"/>
  <c r="P51" s="1"/>
  <c r="N52"/>
  <c r="F31"/>
  <c r="G31" s="1"/>
  <c r="C31"/>
  <c r="D31"/>
  <c r="S64" l="1"/>
  <c r="E31"/>
  <c r="L64"/>
  <c r="N53"/>
  <c r="O52"/>
  <c r="P52" s="1"/>
  <c r="F32"/>
  <c r="G32" s="1"/>
  <c r="C32"/>
  <c r="E32" s="1"/>
  <c r="D32"/>
  <c r="P64" l="1"/>
  <c r="Q64" s="1"/>
  <c r="O53"/>
  <c r="P53" s="1"/>
  <c r="N54"/>
  <c r="F33"/>
  <c r="G33" s="1"/>
  <c r="C33"/>
  <c r="E33" s="1"/>
  <c r="D33"/>
  <c r="O54" l="1"/>
  <c r="P54" s="1"/>
  <c r="N55"/>
  <c r="O55" s="1"/>
  <c r="P55" s="1"/>
  <c r="F35"/>
  <c r="G35" s="1"/>
  <c r="F34"/>
  <c r="G34" s="1"/>
  <c r="C34"/>
  <c r="E34" s="1"/>
  <c r="D34"/>
  <c r="C35" l="1"/>
  <c r="E35" s="1"/>
  <c r="F36"/>
  <c r="G36" s="1"/>
  <c r="D35"/>
  <c r="C36" l="1"/>
  <c r="E36" s="1"/>
  <c r="D36"/>
  <c r="F37"/>
  <c r="G37" s="1"/>
  <c r="D37" l="1"/>
  <c r="C37"/>
  <c r="E37" s="1"/>
  <c r="O65" l="1"/>
  <c r="H38"/>
  <c r="M65" s="1"/>
  <c r="F38"/>
  <c r="G38" s="1"/>
  <c r="C38"/>
  <c r="D38"/>
  <c r="S65" l="1"/>
  <c r="E38"/>
  <c r="L65"/>
  <c r="P65"/>
  <c r="Q65" s="1"/>
  <c r="F39"/>
  <c r="G39" s="1"/>
  <c r="F40"/>
  <c r="G40" s="1"/>
  <c r="D39"/>
  <c r="C39"/>
  <c r="E39" s="1"/>
  <c r="C40" l="1"/>
  <c r="E40" s="1"/>
  <c r="F41"/>
  <c r="G41" s="1"/>
  <c r="D40"/>
  <c r="C41" l="1"/>
  <c r="E41" s="1"/>
  <c r="F42"/>
  <c r="G42" s="1"/>
  <c r="D41"/>
  <c r="F43" l="1"/>
  <c r="G43" s="1"/>
  <c r="D42"/>
  <c r="C42"/>
  <c r="E42" s="1"/>
  <c r="F44" l="1"/>
  <c r="G44" s="1"/>
  <c r="C43"/>
  <c r="E43" s="1"/>
  <c r="D43"/>
  <c r="D44" l="1"/>
  <c r="C44"/>
  <c r="E44" s="1"/>
  <c r="O66" l="1"/>
  <c r="H45"/>
  <c r="M66" s="1"/>
  <c r="F45"/>
  <c r="G45" s="1"/>
  <c r="C45"/>
  <c r="D45"/>
  <c r="S66" l="1"/>
  <c r="E45"/>
  <c r="L66"/>
  <c r="P66"/>
  <c r="Q66" s="1"/>
  <c r="F46"/>
  <c r="G46" s="1"/>
  <c r="F47"/>
  <c r="G47" s="1"/>
  <c r="C46"/>
  <c r="E46" s="1"/>
  <c r="D46"/>
  <c r="D47" l="1"/>
  <c r="F48"/>
  <c r="G48" s="1"/>
  <c r="C47"/>
  <c r="E47" s="1"/>
  <c r="C48" l="1"/>
  <c r="E48" s="1"/>
  <c r="D48"/>
  <c r="F49" l="1"/>
  <c r="G49" s="1"/>
  <c r="C49"/>
  <c r="E49" s="1"/>
  <c r="D49"/>
  <c r="C50" l="1"/>
  <c r="E50" s="1"/>
  <c r="D50"/>
  <c r="F50"/>
  <c r="G50" s="1"/>
  <c r="AA38" l="1"/>
  <c r="V38"/>
  <c r="C51"/>
  <c r="E51" s="1"/>
  <c r="F51"/>
  <c r="G51" s="1"/>
  <c r="D51"/>
  <c r="O67" l="1"/>
  <c r="H52"/>
  <c r="M67" s="1"/>
  <c r="S67" s="1"/>
  <c r="W38"/>
  <c r="X38" s="1"/>
  <c r="F52"/>
  <c r="G52" s="1"/>
  <c r="D52"/>
  <c r="C52"/>
  <c r="E52" l="1"/>
  <c r="L67"/>
  <c r="C53"/>
  <c r="E53" s="1"/>
  <c r="D53"/>
  <c r="F53"/>
  <c r="G53" s="1"/>
  <c r="P67" l="1"/>
  <c r="Q67" s="1"/>
  <c r="F54"/>
  <c r="G54" s="1"/>
  <c r="D54"/>
  <c r="C54"/>
  <c r="E54" s="1"/>
  <c r="F55" l="1"/>
  <c r="G55" s="1"/>
  <c r="D55"/>
  <c r="C55"/>
  <c r="E55" s="1"/>
  <c r="F56" l="1"/>
  <c r="G56" s="1"/>
  <c r="D56"/>
  <c r="C56"/>
  <c r="E56" s="1"/>
  <c r="C57" l="1"/>
  <c r="E57" s="1"/>
  <c r="F57"/>
  <c r="G57" s="1"/>
  <c r="D57"/>
  <c r="C58" l="1"/>
  <c r="E58" s="1"/>
  <c r="D58"/>
  <c r="F58"/>
  <c r="G58" s="1"/>
  <c r="O68" l="1"/>
  <c r="H59"/>
  <c r="M68" s="1"/>
  <c r="F59"/>
  <c r="G59" s="1"/>
  <c r="C59"/>
  <c r="D59"/>
  <c r="S68" l="1"/>
  <c r="E59"/>
  <c r="L68"/>
  <c r="D60"/>
  <c r="F60"/>
  <c r="G60" s="1"/>
  <c r="C60"/>
  <c r="E60" s="1"/>
  <c r="P68" l="1"/>
  <c r="Q68" s="1"/>
  <c r="F61"/>
  <c r="G61" s="1"/>
  <c r="C61"/>
  <c r="E61" s="1"/>
  <c r="D61"/>
  <c r="C62" l="1"/>
  <c r="E62" s="1"/>
  <c r="D62"/>
  <c r="F62"/>
  <c r="G62" s="1"/>
  <c r="F63" l="1"/>
  <c r="G63" s="1"/>
  <c r="D63"/>
  <c r="C63"/>
  <c r="E63" s="1"/>
  <c r="D64" l="1"/>
  <c r="C64"/>
  <c r="E64" s="1"/>
  <c r="F64"/>
  <c r="G64" s="1"/>
  <c r="C65" l="1"/>
  <c r="E65" s="1"/>
  <c r="F65"/>
  <c r="G65" s="1"/>
  <c r="D65"/>
  <c r="O69" l="1"/>
  <c r="H66"/>
  <c r="M69" s="1"/>
  <c r="C66"/>
  <c r="B67"/>
  <c r="F66"/>
  <c r="G66" s="1"/>
  <c r="D66"/>
  <c r="S69" l="1"/>
  <c r="E66"/>
  <c r="L69"/>
  <c r="B68"/>
  <c r="F67"/>
  <c r="G67" s="1"/>
  <c r="C67"/>
  <c r="E67" s="1"/>
  <c r="D67"/>
  <c r="P69" l="1"/>
  <c r="Q69" s="1"/>
  <c r="D68"/>
  <c r="F68"/>
  <c r="G68" s="1"/>
  <c r="C68"/>
  <c r="E68" s="1"/>
  <c r="B69"/>
  <c r="C69" l="1"/>
  <c r="E69" s="1"/>
  <c r="B70"/>
  <c r="D69"/>
  <c r="F69"/>
  <c r="G69" s="1"/>
  <c r="C70" l="1"/>
  <c r="E70" s="1"/>
  <c r="B71"/>
  <c r="D70"/>
  <c r="F70"/>
  <c r="G70" s="1"/>
  <c r="F71" l="1"/>
  <c r="G71" s="1"/>
  <c r="B72"/>
  <c r="C71"/>
  <c r="E71" s="1"/>
  <c r="D71"/>
  <c r="D72" l="1"/>
  <c r="F72"/>
  <c r="G72" s="1"/>
  <c r="B73"/>
  <c r="C72"/>
  <c r="E72" s="1"/>
  <c r="O70" l="1"/>
  <c r="H73"/>
  <c r="M70" s="1"/>
  <c r="C73"/>
  <c r="B74"/>
  <c r="D73"/>
  <c r="F73"/>
  <c r="G73" s="1"/>
  <c r="S70" l="1"/>
  <c r="E73"/>
  <c r="L70"/>
  <c r="C74"/>
  <c r="E74" s="1"/>
  <c r="B75"/>
  <c r="D74"/>
  <c r="F74"/>
  <c r="G74" s="1"/>
  <c r="P70" l="1"/>
  <c r="Q70" s="1"/>
  <c r="F75"/>
  <c r="G75" s="1"/>
  <c r="C75"/>
  <c r="E75" s="1"/>
  <c r="D75"/>
  <c r="B76"/>
  <c r="D76" l="1"/>
  <c r="F76"/>
  <c r="G76" s="1"/>
  <c r="C76"/>
  <c r="E76" s="1"/>
  <c r="B77"/>
  <c r="C77" l="1"/>
  <c r="E77" s="1"/>
  <c r="B78"/>
  <c r="D77"/>
  <c r="F77"/>
  <c r="G77" s="1"/>
  <c r="C78" l="1"/>
  <c r="E78" s="1"/>
  <c r="F78"/>
  <c r="G78" s="1"/>
  <c r="B79"/>
  <c r="D78"/>
  <c r="T39" l="1"/>
  <c r="F79"/>
  <c r="G79" s="1"/>
  <c r="B80"/>
  <c r="C79"/>
  <c r="E79" s="1"/>
  <c r="D79"/>
  <c r="O71" l="1"/>
  <c r="H80"/>
  <c r="M71" s="1"/>
  <c r="F80"/>
  <c r="G80" s="1"/>
  <c r="C80"/>
  <c r="D80"/>
  <c r="B81"/>
  <c r="S71" l="1"/>
  <c r="E80"/>
  <c r="L71"/>
  <c r="P71"/>
  <c r="Q71" s="1"/>
  <c r="AA39"/>
  <c r="V39"/>
  <c r="C81"/>
  <c r="E81" s="1"/>
  <c r="B82"/>
  <c r="D81"/>
  <c r="F81"/>
  <c r="G81" s="1"/>
  <c r="W39" l="1"/>
  <c r="X39" s="1"/>
  <c r="C82"/>
  <c r="E82" s="1"/>
  <c r="F82"/>
  <c r="G82" s="1"/>
  <c r="D82"/>
  <c r="B83"/>
  <c r="F83" l="1"/>
  <c r="G83" s="1"/>
  <c r="C83"/>
  <c r="E83" s="1"/>
  <c r="D83"/>
  <c r="B84"/>
  <c r="F84" l="1"/>
  <c r="G84" s="1"/>
  <c r="B85"/>
  <c r="C84"/>
  <c r="E84" s="1"/>
  <c r="D84"/>
  <c r="C85" l="1"/>
  <c r="E85" s="1"/>
  <c r="F85"/>
  <c r="G85" s="1"/>
  <c r="D85"/>
  <c r="B86"/>
  <c r="F86" l="1"/>
  <c r="G86" s="1"/>
  <c r="B87"/>
  <c r="C86"/>
  <c r="E86" s="1"/>
  <c r="D86"/>
  <c r="O72" l="1"/>
  <c r="H87"/>
  <c r="M72" s="1"/>
  <c r="D87"/>
  <c r="B88"/>
  <c r="F87"/>
  <c r="G87" s="1"/>
  <c r="C87"/>
  <c r="S72" l="1"/>
  <c r="E87"/>
  <c r="L72"/>
  <c r="D88"/>
  <c r="B89"/>
  <c r="C88"/>
  <c r="E88" s="1"/>
  <c r="F88"/>
  <c r="G88" s="1"/>
  <c r="P72" l="1"/>
  <c r="Q72" s="1"/>
  <c r="C89"/>
  <c r="E89" s="1"/>
  <c r="B90"/>
  <c r="D89"/>
  <c r="F89"/>
  <c r="G89" s="1"/>
  <c r="B91" l="1"/>
  <c r="D90"/>
  <c r="F90"/>
  <c r="G90" s="1"/>
  <c r="C90"/>
  <c r="E90" s="1"/>
  <c r="F91" l="1"/>
  <c r="G91" s="1"/>
  <c r="B92"/>
  <c r="C91"/>
  <c r="E91" s="1"/>
  <c r="D91"/>
  <c r="F92" l="1"/>
  <c r="G92" s="1"/>
  <c r="D92"/>
  <c r="B93"/>
  <c r="C92"/>
  <c r="E92" s="1"/>
  <c r="C93" l="1"/>
  <c r="E93" s="1"/>
  <c r="B94"/>
  <c r="D93"/>
  <c r="F93"/>
  <c r="G93" s="1"/>
  <c r="O73" l="1"/>
  <c r="H94"/>
  <c r="M73" s="1"/>
  <c r="S73" s="1"/>
  <c r="B95"/>
  <c r="D94"/>
  <c r="F94"/>
  <c r="G94" s="1"/>
  <c r="C94"/>
  <c r="E94" l="1"/>
  <c r="L73"/>
  <c r="F95"/>
  <c r="G95" s="1"/>
  <c r="C95"/>
  <c r="E95" s="1"/>
  <c r="D95"/>
  <c r="B96"/>
  <c r="P73" l="1"/>
  <c r="Q73" s="1"/>
  <c r="D96"/>
  <c r="B97"/>
  <c r="C96"/>
  <c r="E96" s="1"/>
  <c r="F96"/>
  <c r="G96" s="1"/>
  <c r="B98" l="1"/>
  <c r="C97"/>
  <c r="E97" s="1"/>
  <c r="F97"/>
  <c r="G97" s="1"/>
  <c r="D97"/>
  <c r="F98" l="1"/>
  <c r="G98" s="1"/>
  <c r="D98"/>
  <c r="B99"/>
  <c r="C98"/>
  <c r="E98" s="1"/>
  <c r="F99" l="1"/>
  <c r="G99" s="1"/>
  <c r="B100"/>
  <c r="C99"/>
  <c r="E99" s="1"/>
  <c r="D99"/>
  <c r="D100" l="1"/>
  <c r="C100"/>
  <c r="E100" s="1"/>
  <c r="B101"/>
  <c r="F100"/>
  <c r="G100" s="1"/>
  <c r="O74" l="1"/>
  <c r="H101"/>
  <c r="M74" s="1"/>
  <c r="S74" s="1"/>
  <c r="C101"/>
  <c r="B102"/>
  <c r="F101"/>
  <c r="G101" s="1"/>
  <c r="D101"/>
  <c r="E101" l="1"/>
  <c r="L74"/>
  <c r="F102"/>
  <c r="G102" s="1"/>
  <c r="D102"/>
  <c r="C102"/>
  <c r="E102" s="1"/>
  <c r="B103"/>
  <c r="P74" l="1"/>
  <c r="Q74" s="1"/>
  <c r="B104"/>
  <c r="D103"/>
  <c r="F103"/>
  <c r="G103" s="1"/>
  <c r="C103"/>
  <c r="E103" s="1"/>
  <c r="F104" l="1"/>
  <c r="G104" s="1"/>
  <c r="C104"/>
  <c r="E104" s="1"/>
  <c r="B105"/>
  <c r="D104"/>
  <c r="D105" l="1"/>
  <c r="F105"/>
  <c r="G105" s="1"/>
  <c r="C105"/>
  <c r="E105" s="1"/>
  <c r="B106"/>
  <c r="F106" l="1"/>
  <c r="G106" s="1"/>
  <c r="D106"/>
  <c r="C106"/>
  <c r="E106" s="1"/>
  <c r="B107"/>
  <c r="D107" l="1"/>
  <c r="F107"/>
  <c r="G107" s="1"/>
  <c r="C107"/>
  <c r="E107" s="1"/>
  <c r="B108"/>
  <c r="H108" l="1"/>
  <c r="M75" s="1"/>
  <c r="S75" s="1"/>
  <c r="O75"/>
  <c r="P75" s="1"/>
  <c r="Q75" s="1"/>
  <c r="F108"/>
  <c r="G108" s="1"/>
  <c r="C108"/>
  <c r="B109"/>
  <c r="D108"/>
  <c r="T40" l="1"/>
  <c r="E108"/>
  <c r="L75"/>
  <c r="C109"/>
  <c r="E109" s="1"/>
  <c r="B110"/>
  <c r="D109"/>
  <c r="F109"/>
  <c r="G109" s="1"/>
  <c r="D110" l="1"/>
  <c r="F110"/>
  <c r="G110" s="1"/>
  <c r="C110"/>
  <c r="E110" s="1"/>
  <c r="B111"/>
  <c r="F111" l="1"/>
  <c r="G111" s="1"/>
  <c r="B112"/>
  <c r="C111"/>
  <c r="E111" s="1"/>
  <c r="D111"/>
  <c r="AA40" l="1"/>
  <c r="V40"/>
  <c r="B113"/>
  <c r="C112"/>
  <c r="E112" s="1"/>
  <c r="F112"/>
  <c r="G112" s="1"/>
  <c r="D112"/>
  <c r="W40" l="1"/>
  <c r="X40" s="1"/>
  <c r="F113"/>
  <c r="G113" s="1"/>
  <c r="C113"/>
  <c r="E113" s="1"/>
  <c r="B114"/>
  <c r="D113"/>
  <c r="B115" l="1"/>
  <c r="D114"/>
  <c r="F114"/>
  <c r="G114" s="1"/>
  <c r="C114"/>
  <c r="E114" s="1"/>
  <c r="H115" l="1"/>
  <c r="M76" s="1"/>
  <c r="S76" s="1"/>
  <c r="O76"/>
  <c r="P76" s="1"/>
  <c r="Q76" s="1"/>
  <c r="D115"/>
  <c r="C115"/>
  <c r="B116"/>
  <c r="F115"/>
  <c r="G115" s="1"/>
  <c r="E115" l="1"/>
  <c r="L76"/>
  <c r="B117"/>
  <c r="F116"/>
  <c r="G116" s="1"/>
  <c r="D116"/>
  <c r="C116"/>
  <c r="E116" s="1"/>
  <c r="F117" l="1"/>
  <c r="G117" s="1"/>
  <c r="C117"/>
  <c r="E117" s="1"/>
  <c r="B118"/>
  <c r="D117"/>
  <c r="B119" l="1"/>
  <c r="C118"/>
  <c r="E118" s="1"/>
  <c r="D118"/>
  <c r="F118"/>
  <c r="G118" s="1"/>
  <c r="B120" l="1"/>
  <c r="F119"/>
  <c r="G119" s="1"/>
  <c r="D119"/>
  <c r="C119"/>
  <c r="E119" s="1"/>
  <c r="D120" l="1"/>
  <c r="C120"/>
  <c r="E120" s="1"/>
  <c r="B121"/>
  <c r="F120"/>
  <c r="G120" s="1"/>
  <c r="F121" l="1"/>
  <c r="G121" s="1"/>
  <c r="C121"/>
  <c r="E121" s="1"/>
  <c r="B122"/>
  <c r="D121"/>
  <c r="O77" l="1"/>
  <c r="H122"/>
  <c r="M77" s="1"/>
  <c r="S77" s="1"/>
  <c r="B123"/>
  <c r="D122"/>
  <c r="F122"/>
  <c r="G122" s="1"/>
  <c r="C122"/>
  <c r="E122" l="1"/>
  <c r="L77"/>
  <c r="B124"/>
  <c r="D123"/>
  <c r="C123"/>
  <c r="E123" s="1"/>
  <c r="F123"/>
  <c r="G123" s="1"/>
  <c r="P77" l="1"/>
  <c r="Q77" s="1"/>
  <c r="B125"/>
  <c r="F124"/>
  <c r="G124" s="1"/>
  <c r="C124"/>
  <c r="E124" s="1"/>
  <c r="D124"/>
  <c r="F125" l="1"/>
  <c r="G125" s="1"/>
  <c r="C125"/>
  <c r="E125" s="1"/>
  <c r="B126"/>
  <c r="D125"/>
  <c r="F126" l="1"/>
  <c r="G126" s="1"/>
  <c r="C126"/>
  <c r="E126" s="1"/>
  <c r="B127"/>
  <c r="D126"/>
  <c r="B128" l="1"/>
  <c r="F127"/>
  <c r="G127" s="1"/>
  <c r="D127"/>
  <c r="C127"/>
  <c r="E127" s="1"/>
  <c r="C128" l="1"/>
  <c r="E128" s="1"/>
  <c r="D128"/>
  <c r="F128"/>
  <c r="G128" s="1"/>
  <c r="B129"/>
  <c r="O78" l="1"/>
  <c r="H129"/>
  <c r="M78" s="1"/>
  <c r="S78" s="1"/>
  <c r="B130"/>
  <c r="C129"/>
  <c r="D129"/>
  <c r="F129"/>
  <c r="G129" s="1"/>
  <c r="E129" l="1"/>
  <c r="L78"/>
  <c r="C130"/>
  <c r="E130" s="1"/>
  <c r="D130"/>
  <c r="B131"/>
  <c r="F130"/>
  <c r="G130" s="1"/>
  <c r="P78" l="1"/>
  <c r="Q78" s="1"/>
  <c r="C131"/>
  <c r="E131" s="1"/>
  <c r="B132"/>
  <c r="F131"/>
  <c r="G131" s="1"/>
  <c r="D131"/>
  <c r="D132" l="1"/>
  <c r="B133"/>
  <c r="C132"/>
  <c r="E132" s="1"/>
  <c r="F132"/>
  <c r="G132" s="1"/>
  <c r="D133" l="1"/>
  <c r="F133"/>
  <c r="G133" s="1"/>
  <c r="C133"/>
  <c r="E133" s="1"/>
  <c r="B134"/>
  <c r="F134" l="1"/>
  <c r="G134" s="1"/>
  <c r="C134"/>
  <c r="E134" s="1"/>
  <c r="B135"/>
  <c r="D134"/>
  <c r="B136" l="1"/>
  <c r="D135"/>
  <c r="F135"/>
  <c r="G135" s="1"/>
  <c r="C135"/>
  <c r="E135" s="1"/>
  <c r="O79" l="1"/>
  <c r="H136"/>
  <c r="M79" s="1"/>
  <c r="S79" s="1"/>
  <c r="D136"/>
  <c r="F136"/>
  <c r="G136" s="1"/>
  <c r="C136"/>
  <c r="B137"/>
  <c r="E136" l="1"/>
  <c r="L79"/>
  <c r="D137"/>
  <c r="F137"/>
  <c r="G137" s="1"/>
  <c r="C137"/>
  <c r="E137" s="1"/>
  <c r="B138"/>
  <c r="P79" l="1"/>
  <c r="Q79" s="1"/>
  <c r="B139"/>
  <c r="D138"/>
  <c r="F138"/>
  <c r="G138" s="1"/>
  <c r="C138"/>
  <c r="E138" s="1"/>
  <c r="B140" l="1"/>
  <c r="D139"/>
  <c r="F139"/>
  <c r="G139" s="1"/>
  <c r="C139"/>
  <c r="E139" s="1"/>
  <c r="T41" l="1"/>
  <c r="C140"/>
  <c r="E140" s="1"/>
  <c r="B141"/>
  <c r="D140"/>
  <c r="F140"/>
  <c r="G140" s="1"/>
  <c r="D141" l="1"/>
  <c r="F141"/>
  <c r="G141" s="1"/>
  <c r="C141"/>
  <c r="E141" s="1"/>
  <c r="B142"/>
  <c r="AA41" l="1"/>
  <c r="V41"/>
  <c r="F142"/>
  <c r="G142" s="1"/>
  <c r="C142"/>
  <c r="E142" s="1"/>
  <c r="B143"/>
  <c r="D142"/>
  <c r="O80" l="1"/>
  <c r="H143"/>
  <c r="M80" s="1"/>
  <c r="S80" s="1"/>
  <c r="W41"/>
  <c r="X41" s="1"/>
  <c r="C143"/>
  <c r="B144"/>
  <c r="D143"/>
  <c r="F143"/>
  <c r="G143" s="1"/>
  <c r="E143" l="1"/>
  <c r="L80"/>
  <c r="C144"/>
  <c r="E144" s="1"/>
  <c r="B145"/>
  <c r="D144"/>
  <c r="F144"/>
  <c r="G144" s="1"/>
  <c r="P80" l="1"/>
  <c r="Q80" s="1"/>
  <c r="C145"/>
  <c r="E145" s="1"/>
  <c r="B146"/>
  <c r="D145"/>
  <c r="F145"/>
  <c r="G145" s="1"/>
  <c r="B147" l="1"/>
  <c r="C146"/>
  <c r="E146" s="1"/>
  <c r="D146"/>
  <c r="F146"/>
  <c r="G146" s="1"/>
  <c r="B148" l="1"/>
  <c r="D147"/>
  <c r="F147"/>
  <c r="G147" s="1"/>
  <c r="C147"/>
  <c r="E147" s="1"/>
  <c r="C148" l="1"/>
  <c r="E148" s="1"/>
  <c r="B149"/>
  <c r="D148"/>
  <c r="F148"/>
  <c r="G148" s="1"/>
  <c r="D149" l="1"/>
  <c r="C149"/>
  <c r="E149" s="1"/>
  <c r="B150"/>
  <c r="F149"/>
  <c r="G149" s="1"/>
  <c r="O81" l="1"/>
  <c r="H150"/>
  <c r="M81" s="1"/>
  <c r="S81" s="1"/>
  <c r="D150"/>
  <c r="C150"/>
  <c r="B151"/>
  <c r="F150"/>
  <c r="G150" s="1"/>
  <c r="E150" l="1"/>
  <c r="L81"/>
  <c r="C151"/>
  <c r="E151" s="1"/>
  <c r="D151"/>
  <c r="F151"/>
  <c r="G151" s="1"/>
  <c r="B152"/>
  <c r="P81" l="1"/>
  <c r="Q81" s="1"/>
  <c r="B153"/>
  <c r="C152"/>
  <c r="E152" s="1"/>
  <c r="D152"/>
  <c r="F152"/>
  <c r="G152" s="1"/>
  <c r="D153" l="1"/>
  <c r="B154"/>
  <c r="F153"/>
  <c r="G153" s="1"/>
  <c r="C153"/>
  <c r="E153" s="1"/>
  <c r="D154" l="1"/>
  <c r="C154"/>
  <c r="E154" s="1"/>
  <c r="B155"/>
  <c r="F154"/>
  <c r="G154" s="1"/>
  <c r="B156" l="1"/>
  <c r="C155"/>
  <c r="E155" s="1"/>
  <c r="D155"/>
  <c r="F155"/>
  <c r="G155" s="1"/>
  <c r="F156" l="1"/>
  <c r="G156" s="1"/>
  <c r="C156"/>
  <c r="E156" s="1"/>
  <c r="B157"/>
  <c r="D156"/>
  <c r="O82" l="1"/>
  <c r="H157"/>
  <c r="M82" s="1"/>
  <c r="S82" s="1"/>
  <c r="B158"/>
  <c r="F157"/>
  <c r="G157" s="1"/>
  <c r="D157"/>
  <c r="C157"/>
  <c r="E157" l="1"/>
  <c r="L82"/>
  <c r="B159"/>
  <c r="D158"/>
  <c r="F158"/>
  <c r="G158" s="1"/>
  <c r="C158"/>
  <c r="E158" s="1"/>
  <c r="P82" l="1"/>
  <c r="Q82" s="1"/>
  <c r="C159"/>
  <c r="E159" s="1"/>
  <c r="F159"/>
  <c r="G159" s="1"/>
  <c r="B160"/>
  <c r="D159"/>
  <c r="D160" l="1"/>
  <c r="F160"/>
  <c r="G160" s="1"/>
  <c r="C160"/>
  <c r="E160" s="1"/>
  <c r="B161"/>
  <c r="C161" l="1"/>
  <c r="E161" s="1"/>
  <c r="F161"/>
  <c r="G161" s="1"/>
  <c r="B162"/>
  <c r="D161"/>
  <c r="F162" l="1"/>
  <c r="G162" s="1"/>
  <c r="B163"/>
  <c r="D162"/>
  <c r="C162"/>
  <c r="E162" s="1"/>
  <c r="D163" l="1"/>
  <c r="B164"/>
  <c r="F163"/>
  <c r="G163" s="1"/>
  <c r="C163"/>
  <c r="E163" s="1"/>
  <c r="O83" l="1"/>
  <c r="H164"/>
  <c r="C164"/>
  <c r="F164"/>
  <c r="G164" s="1"/>
  <c r="D164"/>
  <c r="B165"/>
  <c r="E164" l="1"/>
  <c r="L83"/>
  <c r="M84"/>
  <c r="M83"/>
  <c r="S83" s="1"/>
  <c r="C165"/>
  <c r="E165" s="1"/>
  <c r="B166"/>
  <c r="D165"/>
  <c r="F165"/>
  <c r="G165" s="1"/>
  <c r="S84" l="1"/>
  <c r="P83"/>
  <c r="Q83" s="1"/>
  <c r="D166"/>
  <c r="F166"/>
  <c r="G166" s="1"/>
  <c r="B167"/>
  <c r="C166"/>
  <c r="E166" s="1"/>
  <c r="D167" l="1"/>
  <c r="B168"/>
  <c r="F167"/>
  <c r="G167" s="1"/>
  <c r="C167"/>
  <c r="E167" s="1"/>
  <c r="F168" l="1"/>
  <c r="G168" s="1"/>
  <c r="C168"/>
  <c r="E168" s="1"/>
  <c r="D168"/>
  <c r="B169"/>
  <c r="F169" l="1"/>
  <c r="G169" s="1"/>
  <c r="D169"/>
  <c r="C169"/>
  <c r="E169" s="1"/>
  <c r="B170"/>
  <c r="T42" l="1"/>
  <c r="B171"/>
  <c r="D170"/>
  <c r="F170"/>
  <c r="G170" s="1"/>
  <c r="C170"/>
  <c r="E170" s="1"/>
  <c r="O84" l="1"/>
  <c r="H171"/>
  <c r="B172"/>
  <c r="F171"/>
  <c r="G171" s="1"/>
  <c r="C171"/>
  <c r="D171"/>
  <c r="E171" l="1"/>
  <c r="L84"/>
  <c r="P84"/>
  <c r="Q84" s="1"/>
  <c r="C172"/>
  <c r="E172" s="1"/>
  <c r="D172"/>
  <c r="F172"/>
  <c r="G172" s="1"/>
  <c r="B173"/>
  <c r="V42" l="1"/>
  <c r="AA42"/>
  <c r="D173"/>
  <c r="C173"/>
  <c r="E173" s="1"/>
  <c r="F173"/>
  <c r="G173" s="1"/>
  <c r="B174"/>
  <c r="B175" l="1"/>
  <c r="D174"/>
  <c r="F174"/>
  <c r="G174" s="1"/>
  <c r="C174"/>
  <c r="E174" s="1"/>
  <c r="W42"/>
  <c r="X42" s="1"/>
  <c r="C175" l="1"/>
  <c r="E175" s="1"/>
  <c r="B176"/>
  <c r="F175"/>
  <c r="G175" s="1"/>
  <c r="D175"/>
  <c r="D176" l="1"/>
  <c r="F176"/>
  <c r="G176" s="1"/>
  <c r="C176"/>
  <c r="E176" s="1"/>
  <c r="B177"/>
  <c r="B178" l="1"/>
  <c r="C177"/>
  <c r="E177" s="1"/>
  <c r="F177"/>
  <c r="G177" s="1"/>
  <c r="D177"/>
  <c r="O85" l="1"/>
  <c r="H178"/>
  <c r="M85" s="1"/>
  <c r="C178"/>
  <c r="D178"/>
  <c r="F178"/>
  <c r="G178" s="1"/>
  <c r="B179"/>
  <c r="E178" l="1"/>
  <c r="L85"/>
  <c r="P85"/>
  <c r="Q85" s="1"/>
  <c r="C179"/>
  <c r="E179" s="1"/>
  <c r="B180"/>
  <c r="D179"/>
  <c r="F179"/>
  <c r="G179" s="1"/>
  <c r="F180" l="1"/>
  <c r="G180" s="1"/>
  <c r="B181"/>
  <c r="C180"/>
  <c r="E180" s="1"/>
  <c r="D180"/>
  <c r="C181" l="1"/>
  <c r="E181" s="1"/>
  <c r="B182"/>
  <c r="D181"/>
  <c r="F181"/>
  <c r="G181" s="1"/>
  <c r="D182" l="1"/>
  <c r="B183"/>
  <c r="F182"/>
  <c r="G182" s="1"/>
  <c r="C182"/>
  <c r="E182" s="1"/>
  <c r="B184" l="1"/>
  <c r="F183"/>
  <c r="G183" s="1"/>
  <c r="C183"/>
  <c r="E183" s="1"/>
  <c r="D183"/>
  <c r="F184" l="1"/>
  <c r="G184" s="1"/>
  <c r="C184"/>
  <c r="E184" s="1"/>
  <c r="D184"/>
  <c r="B185"/>
  <c r="O86" l="1"/>
  <c r="H185"/>
  <c r="M86" s="1"/>
  <c r="C185"/>
  <c r="D185"/>
  <c r="F185"/>
  <c r="G185" s="1"/>
  <c r="B186"/>
  <c r="E185" l="1"/>
  <c r="L86"/>
  <c r="P86"/>
  <c r="Q86" s="1"/>
  <c r="D186"/>
  <c r="C186"/>
  <c r="E186" s="1"/>
  <c r="B187"/>
  <c r="F186"/>
  <c r="G186" s="1"/>
  <c r="B188" l="1"/>
  <c r="F187"/>
  <c r="G187" s="1"/>
  <c r="C187"/>
  <c r="E187" s="1"/>
  <c r="D187"/>
  <c r="F188" l="1"/>
  <c r="G188" s="1"/>
  <c r="C188"/>
  <c r="E188" s="1"/>
  <c r="B189"/>
  <c r="D188"/>
  <c r="C189" l="1"/>
  <c r="E189" s="1"/>
  <c r="D189"/>
  <c r="F189"/>
  <c r="G189" s="1"/>
  <c r="B190"/>
  <c r="B191" s="1"/>
  <c r="C191" l="1"/>
  <c r="E191" s="1"/>
  <c r="B192"/>
  <c r="D191"/>
  <c r="F191"/>
  <c r="G191" s="1"/>
  <c r="D190"/>
  <c r="C190"/>
  <c r="E190" s="1"/>
  <c r="F190"/>
  <c r="G190" s="1"/>
  <c r="O87" l="1"/>
  <c r="H192"/>
  <c r="M87" s="1"/>
  <c r="D192"/>
  <c r="F192"/>
  <c r="G192" s="1"/>
  <c r="B193"/>
  <c r="C192"/>
  <c r="E192" l="1"/>
  <c r="L87"/>
  <c r="D193"/>
  <c r="C193"/>
  <c r="E193" s="1"/>
  <c r="F193"/>
  <c r="G193" s="1"/>
  <c r="B194"/>
  <c r="P87" l="1"/>
  <c r="Q87" s="1"/>
  <c r="C194"/>
  <c r="E194" s="1"/>
  <c r="D194"/>
  <c r="B195"/>
  <c r="F194"/>
  <c r="G194" s="1"/>
  <c r="D195" l="1"/>
  <c r="F195"/>
  <c r="G195" s="1"/>
  <c r="C195"/>
  <c r="E195" s="1"/>
  <c r="B196"/>
  <c r="D196" l="1"/>
  <c r="B197"/>
  <c r="C196"/>
  <c r="E196" s="1"/>
  <c r="F196"/>
  <c r="G196" s="1"/>
  <c r="B198" l="1"/>
  <c r="D197"/>
  <c r="F197"/>
  <c r="G197" s="1"/>
  <c r="C197"/>
  <c r="E197" s="1"/>
  <c r="C198" l="1"/>
  <c r="E198" s="1"/>
  <c r="B199"/>
  <c r="F198"/>
  <c r="G198" s="1"/>
  <c r="D198"/>
  <c r="O88" l="1"/>
  <c r="H199"/>
  <c r="M88" s="1"/>
  <c r="B200"/>
  <c r="C199"/>
  <c r="F199"/>
  <c r="G199" s="1"/>
  <c r="D199"/>
  <c r="E199" l="1"/>
  <c r="L88"/>
  <c r="F200"/>
  <c r="G200" s="1"/>
  <c r="D200"/>
  <c r="B201"/>
  <c r="C200"/>
  <c r="E200" s="1"/>
  <c r="T43" l="1"/>
  <c r="P88"/>
  <c r="Q88" s="1"/>
  <c r="D201"/>
  <c r="B202"/>
  <c r="F201"/>
  <c r="G201" s="1"/>
  <c r="C201"/>
  <c r="E201" s="1"/>
  <c r="AA43" l="1"/>
  <c r="V43"/>
  <c r="C202"/>
  <c r="E202" s="1"/>
  <c r="D202"/>
  <c r="F202"/>
  <c r="G202" s="1"/>
  <c r="B203"/>
  <c r="W43" l="1"/>
  <c r="X43" s="1"/>
  <c r="C203"/>
  <c r="E203" s="1"/>
  <c r="B204"/>
  <c r="D203"/>
  <c r="F203"/>
  <c r="G203" s="1"/>
  <c r="D204" l="1"/>
  <c r="B205"/>
  <c r="C204"/>
  <c r="E204" s="1"/>
  <c r="F204"/>
  <c r="G204" s="1"/>
  <c r="B206" l="1"/>
  <c r="O89" s="1"/>
  <c r="F205"/>
  <c r="G205" s="1"/>
  <c r="C205"/>
  <c r="E205" s="1"/>
  <c r="D205"/>
  <c r="H206" l="1"/>
  <c r="M89" s="1"/>
  <c r="C206"/>
  <c r="F206"/>
  <c r="G206" s="1"/>
  <c r="B207"/>
  <c r="D206"/>
  <c r="E206" l="1"/>
  <c r="L89"/>
  <c r="C207"/>
  <c r="E207" s="1"/>
  <c r="B208"/>
  <c r="F207"/>
  <c r="G207" s="1"/>
  <c r="D207"/>
  <c r="P89" l="1"/>
  <c r="Q89" s="1"/>
  <c r="D208"/>
  <c r="F208"/>
  <c r="G208" s="1"/>
  <c r="C208"/>
  <c r="E208" s="1"/>
  <c r="B209"/>
  <c r="F209" l="1"/>
  <c r="G209" s="1"/>
  <c r="C209"/>
  <c r="E209" s="1"/>
  <c r="D209"/>
  <c r="B210"/>
  <c r="D210" l="1"/>
  <c r="F210"/>
  <c r="G210" s="1"/>
  <c r="C210"/>
  <c r="E210" s="1"/>
  <c r="B211"/>
  <c r="B212" l="1"/>
  <c r="F211"/>
  <c r="G211" s="1"/>
  <c r="C211"/>
  <c r="E211" s="1"/>
  <c r="D211"/>
  <c r="C212" l="1"/>
  <c r="E212" s="1"/>
  <c r="B213"/>
  <c r="F212"/>
  <c r="G212" s="1"/>
  <c r="D212"/>
  <c r="H213" l="1"/>
  <c r="C213"/>
  <c r="E213" s="1"/>
  <c r="B214"/>
  <c r="D213"/>
  <c r="F213"/>
  <c r="G213" s="1"/>
  <c r="C214" l="1"/>
  <c r="E214" s="1"/>
  <c r="F214"/>
  <c r="G214" s="1"/>
  <c r="D214"/>
  <c r="B215"/>
  <c r="D215" l="1"/>
  <c r="C215"/>
  <c r="E215" s="1"/>
  <c r="F215"/>
  <c r="G215" s="1"/>
  <c r="B216"/>
  <c r="C216" l="1"/>
  <c r="E216" s="1"/>
  <c r="F216"/>
  <c r="G216" s="1"/>
  <c r="D216"/>
  <c r="B217"/>
  <c r="D217" l="1"/>
  <c r="F217"/>
  <c r="G217" s="1"/>
  <c r="C217"/>
  <c r="E217" s="1"/>
  <c r="B218"/>
  <c r="C218" l="1"/>
  <c r="E218" s="1"/>
  <c r="D218"/>
  <c r="B219"/>
  <c r="F218"/>
  <c r="G218" s="1"/>
  <c r="C219" l="1"/>
  <c r="E219" s="1"/>
  <c r="B220"/>
  <c r="O90" s="1"/>
  <c r="P90" s="1"/>
  <c r="Q90" s="1"/>
  <c r="D219"/>
  <c r="F219"/>
  <c r="G219" s="1"/>
  <c r="H220" l="1"/>
  <c r="M90" s="1"/>
  <c r="C220"/>
  <c r="B221"/>
  <c r="D220"/>
  <c r="F220"/>
  <c r="G220" s="1"/>
  <c r="E220" l="1"/>
  <c r="L90"/>
  <c r="D221"/>
  <c r="C221"/>
  <c r="E221" s="1"/>
  <c r="F221"/>
  <c r="G221" s="1"/>
  <c r="B222"/>
  <c r="F222" l="1"/>
  <c r="G222" s="1"/>
  <c r="D222"/>
  <c r="C222"/>
  <c r="E222" s="1"/>
  <c r="B223"/>
  <c r="F223" l="1"/>
  <c r="G223" s="1"/>
  <c r="D223"/>
  <c r="B224"/>
  <c r="C223"/>
  <c r="E223" s="1"/>
  <c r="C224" l="1"/>
  <c r="E224" s="1"/>
  <c r="B225"/>
  <c r="F224"/>
  <c r="G224" s="1"/>
  <c r="D224"/>
  <c r="D225" l="1"/>
  <c r="F225"/>
  <c r="G225" s="1"/>
  <c r="B226"/>
  <c r="C225"/>
  <c r="E225" s="1"/>
  <c r="C226" l="1"/>
  <c r="E226" s="1"/>
  <c r="D226"/>
  <c r="B227"/>
  <c r="O91" s="1"/>
  <c r="P91" s="1"/>
  <c r="Q91" s="1"/>
  <c r="F226"/>
  <c r="G226" s="1"/>
  <c r="H227" l="1"/>
  <c r="M91" s="1"/>
  <c r="B228"/>
  <c r="D227"/>
  <c r="C227"/>
  <c r="F227"/>
  <c r="G227" s="1"/>
  <c r="E227" l="1"/>
  <c r="L91"/>
  <c r="B229"/>
  <c r="D228"/>
  <c r="C228"/>
  <c r="E228" s="1"/>
  <c r="F228"/>
  <c r="G228" s="1"/>
  <c r="F229" l="1"/>
  <c r="G229" s="1"/>
  <c r="D229"/>
  <c r="C229"/>
  <c r="E229" s="1"/>
  <c r="B230"/>
  <c r="T44" l="1"/>
  <c r="F230"/>
  <c r="G230" s="1"/>
  <c r="B231"/>
  <c r="C230"/>
  <c r="E230" s="1"/>
  <c r="D230"/>
  <c r="AA44" l="1"/>
  <c r="V44"/>
  <c r="B232"/>
  <c r="C231"/>
  <c r="E231" s="1"/>
  <c r="F231"/>
  <c r="G231" s="1"/>
  <c r="D231"/>
  <c r="W44" l="1"/>
  <c r="X44" s="1"/>
  <c r="C232"/>
  <c r="E232" s="1"/>
  <c r="B233"/>
  <c r="D232"/>
  <c r="F232"/>
  <c r="G232" s="1"/>
  <c r="D233" l="1"/>
  <c r="C233"/>
  <c r="E233" s="1"/>
  <c r="B234"/>
  <c r="O92" s="1"/>
  <c r="P92" s="1"/>
  <c r="Q92" s="1"/>
  <c r="F233"/>
  <c r="G233" s="1"/>
  <c r="H234" l="1"/>
  <c r="M92" s="1"/>
  <c r="D234"/>
  <c r="F234"/>
  <c r="G234" s="1"/>
  <c r="C234"/>
  <c r="B235"/>
  <c r="E234" l="1"/>
  <c r="L92"/>
  <c r="B236"/>
  <c r="F235"/>
  <c r="G235" s="1"/>
  <c r="D235"/>
  <c r="C235"/>
  <c r="E235" s="1"/>
  <c r="B237" l="1"/>
  <c r="F236"/>
  <c r="G236" s="1"/>
  <c r="D236"/>
  <c r="C236"/>
  <c r="E236" s="1"/>
  <c r="F237" l="1"/>
  <c r="G237" s="1"/>
  <c r="C237"/>
  <c r="E237" s="1"/>
  <c r="B238"/>
  <c r="D237"/>
  <c r="F238" l="1"/>
  <c r="G238" s="1"/>
  <c r="B239"/>
  <c r="D238"/>
  <c r="C238"/>
  <c r="E238" s="1"/>
  <c r="C239" l="1"/>
  <c r="E239" s="1"/>
  <c r="B240"/>
  <c r="F239"/>
  <c r="G239" s="1"/>
  <c r="D239"/>
  <c r="D240" l="1"/>
  <c r="F240"/>
  <c r="G240" s="1"/>
  <c r="C240"/>
  <c r="E240" s="1"/>
  <c r="B241"/>
  <c r="O93" s="1"/>
  <c r="P93" s="1"/>
  <c r="Q93" s="1"/>
  <c r="H241" l="1"/>
  <c r="M93" s="1"/>
  <c r="D241"/>
  <c r="F241"/>
  <c r="G241" s="1"/>
  <c r="C241"/>
  <c r="B242"/>
  <c r="E241" l="1"/>
  <c r="L93"/>
  <c r="D242"/>
  <c r="F242"/>
  <c r="G242" s="1"/>
  <c r="C242"/>
  <c r="E242" s="1"/>
  <c r="B243"/>
  <c r="B244" l="1"/>
  <c r="F243"/>
  <c r="G243" s="1"/>
  <c r="C243"/>
  <c r="E243" s="1"/>
  <c r="D243"/>
  <c r="C244" l="1"/>
  <c r="E244" s="1"/>
  <c r="B245"/>
  <c r="F244"/>
  <c r="G244" s="1"/>
  <c r="D244"/>
  <c r="B246" l="1"/>
  <c r="D245"/>
  <c r="C245"/>
  <c r="E245" s="1"/>
  <c r="F245"/>
  <c r="G245" s="1"/>
  <c r="C246" l="1"/>
  <c r="E246" s="1"/>
  <c r="F246"/>
  <c r="G246" s="1"/>
  <c r="D246"/>
  <c r="B247"/>
  <c r="F247" l="1"/>
  <c r="G247" s="1"/>
  <c r="D247"/>
  <c r="C247"/>
  <c r="E247" s="1"/>
  <c r="B248"/>
  <c r="H248" l="1"/>
  <c r="B249"/>
  <c r="O94" s="1"/>
  <c r="P94" s="1"/>
  <c r="Q94" s="1"/>
  <c r="C248"/>
  <c r="D248"/>
  <c r="F248"/>
  <c r="G248" s="1"/>
  <c r="E248" l="1"/>
  <c r="L94"/>
  <c r="F249"/>
  <c r="G249" s="1"/>
  <c r="D249"/>
  <c r="C249"/>
  <c r="E249" s="1"/>
  <c r="B250"/>
  <c r="B251" l="1"/>
  <c r="C250"/>
  <c r="E250" s="1"/>
  <c r="D250"/>
  <c r="F250"/>
  <c r="G250" s="1"/>
  <c r="C251" l="1"/>
  <c r="E251" s="1"/>
  <c r="B252"/>
  <c r="F251"/>
  <c r="G251" s="1"/>
  <c r="D251"/>
  <c r="D252" l="1"/>
  <c r="B253"/>
  <c r="F252"/>
  <c r="G252" s="1"/>
  <c r="C252"/>
  <c r="E252" s="1"/>
  <c r="C253" l="1"/>
  <c r="E253" s="1"/>
  <c r="D253"/>
  <c r="F253"/>
  <c r="G253" s="1"/>
  <c r="B254"/>
  <c r="D254" l="1"/>
  <c r="B255"/>
  <c r="O95" s="1"/>
  <c r="P95" s="1"/>
  <c r="Q95" s="1"/>
  <c r="F254"/>
  <c r="G254" s="1"/>
  <c r="C254"/>
  <c r="E254" s="1"/>
  <c r="H255" l="1"/>
  <c r="M95" s="1"/>
  <c r="F255"/>
  <c r="G255" s="1"/>
  <c r="D255"/>
  <c r="C255"/>
  <c r="B256"/>
  <c r="E255" l="1"/>
  <c r="L95"/>
  <c r="B257"/>
  <c r="C256"/>
  <c r="E256" s="1"/>
  <c r="F256"/>
  <c r="G256" s="1"/>
  <c r="D256"/>
  <c r="D257" l="1"/>
  <c r="C257"/>
  <c r="E257" s="1"/>
  <c r="F257"/>
  <c r="G257" s="1"/>
  <c r="B258"/>
  <c r="B259" l="1"/>
  <c r="C258"/>
  <c r="E258" s="1"/>
  <c r="F258"/>
  <c r="G258" s="1"/>
  <c r="D258"/>
  <c r="C259" l="1"/>
  <c r="E259" s="1"/>
  <c r="B260"/>
  <c r="F259"/>
  <c r="G259" s="1"/>
  <c r="D259"/>
  <c r="T45" l="1"/>
  <c r="B261"/>
  <c r="F260"/>
  <c r="G260" s="1"/>
  <c r="D260"/>
  <c r="C260"/>
  <c r="E260" s="1"/>
  <c r="AA45" l="1"/>
  <c r="V45"/>
  <c r="B262"/>
  <c r="O96" s="1"/>
  <c r="P96" s="1"/>
  <c r="Q96" s="1"/>
  <c r="C261"/>
  <c r="E261" s="1"/>
  <c r="F261"/>
  <c r="G261" s="1"/>
  <c r="D261"/>
  <c r="W45" l="1"/>
  <c r="X45" s="1"/>
  <c r="H262"/>
  <c r="M96" s="1"/>
  <c r="B263"/>
  <c r="F262"/>
  <c r="G262" s="1"/>
  <c r="D262"/>
  <c r="C262"/>
  <c r="E262" l="1"/>
  <c r="L96"/>
  <c r="D263"/>
  <c r="B264"/>
  <c r="F263"/>
  <c r="G263" s="1"/>
  <c r="C263"/>
  <c r="E263" s="1"/>
  <c r="D264" l="1"/>
  <c r="B265"/>
  <c r="C264"/>
  <c r="E264" s="1"/>
  <c r="F264"/>
  <c r="G264" s="1"/>
  <c r="D265" l="1"/>
  <c r="C265"/>
  <c r="E265" s="1"/>
  <c r="F265"/>
  <c r="G265" s="1"/>
  <c r="B266"/>
  <c r="B267" l="1"/>
  <c r="C266"/>
  <c r="E266" s="1"/>
  <c r="D266"/>
  <c r="F266"/>
  <c r="G266" s="1"/>
  <c r="F267" l="1"/>
  <c r="G267" s="1"/>
  <c r="C267"/>
  <c r="E267" s="1"/>
  <c r="B268"/>
  <c r="D267"/>
  <c r="B269" l="1"/>
  <c r="O97" s="1"/>
  <c r="P97" s="1"/>
  <c r="Q97" s="1"/>
  <c r="F268"/>
  <c r="G268" s="1"/>
  <c r="D268"/>
  <c r="C268"/>
  <c r="E268" s="1"/>
  <c r="H269" l="1"/>
  <c r="M97" s="1"/>
  <c r="C269"/>
  <c r="D269"/>
  <c r="F269"/>
  <c r="G269" s="1"/>
  <c r="B270"/>
  <c r="E269" l="1"/>
  <c r="L97"/>
  <c r="B271"/>
  <c r="F270"/>
  <c r="G270" s="1"/>
  <c r="D270"/>
  <c r="C270"/>
  <c r="E270" s="1"/>
  <c r="D271" l="1"/>
  <c r="C271"/>
  <c r="E271" s="1"/>
  <c r="F271"/>
  <c r="G271" s="1"/>
  <c r="B272"/>
  <c r="B273" l="1"/>
  <c r="C272"/>
  <c r="E272" s="1"/>
  <c r="D272"/>
  <c r="F272"/>
  <c r="G272" s="1"/>
  <c r="F273" l="1"/>
  <c r="G273" s="1"/>
  <c r="D273"/>
  <c r="C273"/>
  <c r="E273" s="1"/>
  <c r="B274"/>
  <c r="B275" l="1"/>
  <c r="C274"/>
  <c r="E274" s="1"/>
  <c r="D274"/>
  <c r="F274"/>
  <c r="G274" s="1"/>
  <c r="F275" l="1"/>
  <c r="G275" s="1"/>
  <c r="C275"/>
  <c r="E275" s="1"/>
  <c r="B276"/>
  <c r="O98" s="1"/>
  <c r="P98" s="1"/>
  <c r="Q98" s="1"/>
  <c r="D275"/>
  <c r="H276" l="1"/>
  <c r="M98" s="1"/>
  <c r="D276"/>
  <c r="B277"/>
  <c r="F276"/>
  <c r="G276" s="1"/>
  <c r="C276"/>
  <c r="E276" l="1"/>
  <c r="L98"/>
  <c r="F277"/>
  <c r="G277" s="1"/>
  <c r="B278"/>
  <c r="C277"/>
  <c r="E277" s="1"/>
  <c r="D277"/>
  <c r="B279" l="1"/>
  <c r="F278"/>
  <c r="G278" s="1"/>
  <c r="D278"/>
  <c r="C278"/>
  <c r="E278" s="1"/>
  <c r="F279" l="1"/>
  <c r="G279" s="1"/>
  <c r="D279"/>
  <c r="B280"/>
  <c r="C279"/>
  <c r="E279" s="1"/>
  <c r="B281" l="1"/>
  <c r="C280"/>
  <c r="E280" s="1"/>
  <c r="D280"/>
  <c r="F280"/>
  <c r="G280" s="1"/>
  <c r="D281" l="1"/>
  <c r="C281"/>
  <c r="E281" s="1"/>
  <c r="F281"/>
  <c r="G281" s="1"/>
  <c r="B282"/>
  <c r="B283" l="1"/>
  <c r="O99" s="1"/>
  <c r="P99" s="1"/>
  <c r="Q99" s="1"/>
  <c r="C282"/>
  <c r="E282" s="1"/>
  <c r="D282"/>
  <c r="F282"/>
  <c r="G282" s="1"/>
  <c r="H283" l="1"/>
  <c r="M99" s="1"/>
  <c r="F283"/>
  <c r="G283" s="1"/>
  <c r="C283"/>
  <c r="B284"/>
  <c r="D283"/>
  <c r="E283" l="1"/>
  <c r="L99"/>
  <c r="B285"/>
  <c r="F284"/>
  <c r="G284" s="1"/>
  <c r="C284"/>
  <c r="E284" s="1"/>
  <c r="D284"/>
  <c r="C285" l="1"/>
  <c r="E285" s="1"/>
  <c r="D285"/>
  <c r="B286"/>
  <c r="F285"/>
  <c r="G285" s="1"/>
  <c r="B287" l="1"/>
  <c r="C286"/>
  <c r="E286" s="1"/>
  <c r="D286"/>
  <c r="F286"/>
  <c r="G286" s="1"/>
  <c r="D287" l="1"/>
  <c r="B288"/>
  <c r="F287"/>
  <c r="G287" s="1"/>
  <c r="C287"/>
  <c r="E287" s="1"/>
  <c r="B289" l="1"/>
  <c r="C288"/>
  <c r="E288" s="1"/>
  <c r="D288"/>
  <c r="F288"/>
  <c r="G288" s="1"/>
  <c r="C289" l="1"/>
  <c r="E289" s="1"/>
  <c r="B290"/>
  <c r="O100" s="1"/>
  <c r="P100" s="1"/>
  <c r="Q100" s="1"/>
  <c r="F289"/>
  <c r="G289" s="1"/>
  <c r="D289"/>
  <c r="H290" l="1"/>
  <c r="M100" s="1"/>
  <c r="D290"/>
  <c r="B291"/>
  <c r="C290"/>
  <c r="F290"/>
  <c r="G290" s="1"/>
  <c r="T46" l="1"/>
  <c r="E290"/>
  <c r="L100"/>
  <c r="C291"/>
  <c r="E291" s="1"/>
  <c r="D291"/>
  <c r="F291"/>
  <c r="G291" s="1"/>
  <c r="B292"/>
  <c r="AA46" l="1"/>
  <c r="V46"/>
  <c r="B293"/>
  <c r="F292"/>
  <c r="G292" s="1"/>
  <c r="D292"/>
  <c r="C292"/>
  <c r="E292" s="1"/>
  <c r="W46" l="1"/>
  <c r="X46" s="1"/>
  <c r="D293"/>
  <c r="C293"/>
  <c r="E293" s="1"/>
  <c r="B294"/>
  <c r="F293"/>
  <c r="G293" s="1"/>
  <c r="B295" l="1"/>
  <c r="F294"/>
  <c r="G294" s="1"/>
  <c r="D294"/>
  <c r="C294"/>
  <c r="E294" s="1"/>
  <c r="F295" l="1"/>
  <c r="G295" s="1"/>
  <c r="D295"/>
  <c r="B296"/>
  <c r="C295"/>
  <c r="E295" s="1"/>
  <c r="B297" l="1"/>
  <c r="O101" s="1"/>
  <c r="P101" s="1"/>
  <c r="Q101" s="1"/>
  <c r="C296"/>
  <c r="E296" s="1"/>
  <c r="D296"/>
  <c r="F296"/>
  <c r="G296" s="1"/>
  <c r="H297" l="1"/>
  <c r="M101" s="1"/>
  <c r="C297"/>
  <c r="B298"/>
  <c r="D297"/>
  <c r="F297"/>
  <c r="G297" s="1"/>
  <c r="E297" l="1"/>
  <c r="L101"/>
  <c r="B299"/>
  <c r="C298"/>
  <c r="E298" s="1"/>
  <c r="D298"/>
  <c r="F298"/>
  <c r="G298" s="1"/>
  <c r="D299" l="1"/>
  <c r="C299"/>
  <c r="E299" s="1"/>
  <c r="F299"/>
  <c r="G299" s="1"/>
  <c r="B300"/>
  <c r="D300" l="1"/>
  <c r="B301"/>
  <c r="F300"/>
  <c r="G300" s="1"/>
  <c r="C300"/>
  <c r="E300" s="1"/>
  <c r="B302" l="1"/>
  <c r="D301"/>
  <c r="F301"/>
  <c r="G301" s="1"/>
  <c r="C301"/>
  <c r="E301" s="1"/>
  <c r="B303" l="1"/>
  <c r="C302"/>
  <c r="E302" s="1"/>
  <c r="F302"/>
  <c r="G302" s="1"/>
  <c r="D302"/>
  <c r="F303" l="1"/>
  <c r="G303" s="1"/>
  <c r="D303"/>
  <c r="B304"/>
  <c r="C303"/>
  <c r="E303" s="1"/>
  <c r="H304" l="1"/>
  <c r="M102" s="1"/>
  <c r="O102"/>
  <c r="P102" s="1"/>
  <c r="Q102" s="1"/>
  <c r="B305"/>
  <c r="C304"/>
  <c r="D304"/>
  <c r="F304"/>
  <c r="G304" s="1"/>
  <c r="E304" l="1"/>
  <c r="L102"/>
  <c r="F305"/>
  <c r="G305" s="1"/>
  <c r="C305"/>
  <c r="E305" s="1"/>
  <c r="B306"/>
  <c r="D305"/>
  <c r="D306" l="1"/>
  <c r="B307"/>
  <c r="F306"/>
  <c r="G306" s="1"/>
  <c r="C306"/>
  <c r="E306" s="1"/>
  <c r="F307" l="1"/>
  <c r="G307" s="1"/>
  <c r="B308"/>
  <c r="C307"/>
  <c r="E307" s="1"/>
  <c r="D307"/>
  <c r="D308" l="1"/>
  <c r="B309"/>
  <c r="F308"/>
  <c r="G308" s="1"/>
  <c r="C308"/>
  <c r="E308" s="1"/>
  <c r="B310" l="1"/>
  <c r="C309"/>
  <c r="E309" s="1"/>
  <c r="F309"/>
  <c r="G309" s="1"/>
  <c r="D309"/>
  <c r="B311" l="1"/>
  <c r="O103" s="1"/>
  <c r="P103" s="1"/>
  <c r="Q103" s="1"/>
  <c r="C310"/>
  <c r="E310" s="1"/>
  <c r="D310"/>
  <c r="F310"/>
  <c r="G310" s="1"/>
  <c r="D311" l="1"/>
  <c r="C311"/>
  <c r="F311"/>
  <c r="G311" s="1"/>
  <c r="B312"/>
  <c r="E311" l="1"/>
  <c r="L103"/>
  <c r="B313"/>
  <c r="C312"/>
  <c r="E312" s="1"/>
  <c r="F312"/>
  <c r="G312" s="1"/>
  <c r="D312"/>
  <c r="C313" l="1"/>
  <c r="E313" s="1"/>
  <c r="B314"/>
  <c r="F313"/>
  <c r="G313" s="1"/>
  <c r="D313"/>
  <c r="B315" l="1"/>
  <c r="F314"/>
  <c r="G314" s="1"/>
  <c r="D314"/>
  <c r="C314"/>
  <c r="E314" s="1"/>
  <c r="B316" l="1"/>
  <c r="C315"/>
  <c r="E315" s="1"/>
  <c r="F315"/>
  <c r="G315" s="1"/>
  <c r="D315"/>
  <c r="B317" l="1"/>
  <c r="F316"/>
  <c r="G316" s="1"/>
  <c r="D316"/>
  <c r="C316"/>
  <c r="E316" s="1"/>
  <c r="C317" l="1"/>
  <c r="E317" s="1"/>
  <c r="D317"/>
  <c r="F317"/>
  <c r="G317" s="1"/>
  <c r="B318"/>
  <c r="O104" s="1"/>
  <c r="P104" s="1"/>
  <c r="Q104" s="1"/>
  <c r="B319" l="1"/>
  <c r="C318"/>
  <c r="D318"/>
  <c r="F318"/>
  <c r="G318" s="1"/>
  <c r="E318" l="1"/>
  <c r="L104"/>
  <c r="B320"/>
  <c r="F319"/>
  <c r="G319" s="1"/>
  <c r="D319"/>
  <c r="C319"/>
  <c r="E319" s="1"/>
  <c r="F320" l="1"/>
  <c r="G320" s="1"/>
  <c r="D320"/>
  <c r="B321"/>
  <c r="T47" s="1"/>
  <c r="Y36" s="1"/>
  <c r="C320"/>
  <c r="E320" s="1"/>
  <c r="AA47" l="1"/>
  <c r="V47"/>
  <c r="B322"/>
  <c r="C321"/>
  <c r="E321" s="1"/>
  <c r="D321"/>
  <c r="F321"/>
  <c r="G321" s="1"/>
  <c r="W47" l="1"/>
  <c r="X47" s="1"/>
  <c r="V48"/>
  <c r="C322"/>
  <c r="E322" s="1"/>
  <c r="B323"/>
  <c r="F322"/>
  <c r="G322" s="1"/>
  <c r="D322"/>
  <c r="W48" l="1"/>
  <c r="X48" s="1"/>
  <c r="V49"/>
  <c r="B324"/>
  <c r="C323"/>
  <c r="E323" s="1"/>
  <c r="D323"/>
  <c r="F323"/>
  <c r="G323" s="1"/>
  <c r="V50" l="1"/>
  <c r="W49"/>
  <c r="X49" s="1"/>
  <c r="C324"/>
  <c r="E324" s="1"/>
  <c r="B325"/>
  <c r="O105" s="1"/>
  <c r="P105" s="1"/>
  <c r="Q105" s="1"/>
  <c r="F324"/>
  <c r="G324" s="1"/>
  <c r="D324"/>
  <c r="V51" l="1"/>
  <c r="W50"/>
  <c r="X50" s="1"/>
  <c r="B326"/>
  <c r="F325"/>
  <c r="G325" s="1"/>
  <c r="D325"/>
  <c r="C325"/>
  <c r="W51" l="1"/>
  <c r="X51" s="1"/>
  <c r="V52"/>
  <c r="E325"/>
  <c r="L105"/>
  <c r="C326"/>
  <c r="E326" s="1"/>
  <c r="D326"/>
  <c r="F326"/>
  <c r="G326" s="1"/>
  <c r="B327"/>
  <c r="W52" l="1"/>
  <c r="X52" s="1"/>
  <c r="V53"/>
  <c r="B328"/>
  <c r="F327"/>
  <c r="G327" s="1"/>
  <c r="D327"/>
  <c r="C327"/>
  <c r="E327" s="1"/>
  <c r="V54" l="1"/>
  <c r="W53"/>
  <c r="X53" s="1"/>
  <c r="D328"/>
  <c r="C328"/>
  <c r="E328" s="1"/>
  <c r="F328"/>
  <c r="G328" s="1"/>
  <c r="B329"/>
  <c r="V55" l="1"/>
  <c r="W55" s="1"/>
  <c r="X55" s="1"/>
  <c r="W54"/>
  <c r="X54" s="1"/>
  <c r="B330"/>
  <c r="C329"/>
  <c r="E329" s="1"/>
  <c r="D329"/>
  <c r="F329"/>
  <c r="G329" s="1"/>
  <c r="C330" l="1"/>
  <c r="E330" s="1"/>
  <c r="B331"/>
  <c r="F330"/>
  <c r="G330" s="1"/>
  <c r="D330"/>
  <c r="B332" l="1"/>
  <c r="O106" s="1"/>
  <c r="P106" s="1"/>
  <c r="Q106" s="1"/>
  <c r="C331"/>
  <c r="E331" s="1"/>
  <c r="D331"/>
  <c r="F331"/>
  <c r="G331" s="1"/>
  <c r="C332" l="1"/>
  <c r="B333"/>
  <c r="F332"/>
  <c r="G332" s="1"/>
  <c r="D332"/>
  <c r="E332" l="1"/>
  <c r="L106"/>
  <c r="B334"/>
  <c r="F333"/>
  <c r="G333" s="1"/>
  <c r="D333"/>
  <c r="C333"/>
  <c r="E333" s="1"/>
  <c r="C334" l="1"/>
  <c r="E334" s="1"/>
  <c r="D334"/>
  <c r="F334"/>
  <c r="G334" s="1"/>
  <c r="B335"/>
  <c r="B336" l="1"/>
  <c r="F335"/>
  <c r="G335" s="1"/>
  <c r="C335"/>
  <c r="E335" s="1"/>
  <c r="D335"/>
  <c r="F336" l="1"/>
  <c r="G336" s="1"/>
  <c r="D336"/>
  <c r="B337"/>
  <c r="C336"/>
  <c r="E336" s="1"/>
  <c r="B338" l="1"/>
  <c r="C337"/>
  <c r="E337" s="1"/>
  <c r="D337"/>
  <c r="F337"/>
  <c r="G337" s="1"/>
  <c r="F338" l="1"/>
  <c r="G338" s="1"/>
  <c r="C338"/>
  <c r="E338" s="1"/>
  <c r="B339"/>
  <c r="O107" s="1"/>
  <c r="P107" s="1"/>
  <c r="Q107" s="1"/>
  <c r="D338"/>
  <c r="B340" l="1"/>
  <c r="C339"/>
  <c r="D339"/>
  <c r="F339"/>
  <c r="G339" s="1"/>
  <c r="E339" l="1"/>
  <c r="L107"/>
  <c r="C340"/>
  <c r="E340" s="1"/>
  <c r="B341"/>
  <c r="F340"/>
  <c r="G340" s="1"/>
  <c r="D340"/>
  <c r="B342" l="1"/>
  <c r="F341"/>
  <c r="G341" s="1"/>
  <c r="C341"/>
  <c r="E341" s="1"/>
  <c r="D341"/>
  <c r="B343" l="1"/>
  <c r="C342"/>
  <c r="E342" s="1"/>
  <c r="F342"/>
  <c r="G342" s="1"/>
  <c r="D342"/>
  <c r="B344" l="1"/>
  <c r="F343"/>
  <c r="G343" s="1"/>
  <c r="C343"/>
  <c r="E343" s="1"/>
  <c r="D343"/>
  <c r="D344" l="1"/>
  <c r="C344"/>
  <c r="E344" s="1"/>
  <c r="F344"/>
  <c r="G344" s="1"/>
  <c r="B345"/>
  <c r="D345" l="1"/>
  <c r="B346"/>
  <c r="O108" s="1"/>
  <c r="P108" s="1"/>
  <c r="Q108" s="1"/>
  <c r="C345"/>
  <c r="E345" s="1"/>
  <c r="F345"/>
  <c r="G345" s="1"/>
  <c r="C346" l="1"/>
  <c r="B347"/>
  <c r="F346"/>
  <c r="G346" s="1"/>
  <c r="D346"/>
  <c r="E346" l="1"/>
  <c r="L108"/>
  <c r="D347"/>
  <c r="B348"/>
  <c r="C347"/>
  <c r="E347" s="1"/>
  <c r="F347"/>
  <c r="G347" s="1"/>
  <c r="C348" l="1"/>
  <c r="E348" s="1"/>
  <c r="B349"/>
  <c r="F348"/>
  <c r="G348" s="1"/>
  <c r="D348"/>
  <c r="B350" l="1"/>
  <c r="F349"/>
  <c r="G349" s="1"/>
  <c r="C349"/>
  <c r="E349" s="1"/>
  <c r="D349"/>
  <c r="C350" l="1"/>
  <c r="E350" s="1"/>
  <c r="D350"/>
  <c r="F350"/>
  <c r="G350" s="1"/>
  <c r="B351"/>
  <c r="B352" l="1"/>
  <c r="F351"/>
  <c r="G351" s="1"/>
  <c r="D351"/>
  <c r="C351"/>
  <c r="E351" s="1"/>
  <c r="D352" l="1"/>
  <c r="B353"/>
  <c r="O109" s="1"/>
  <c r="P109" s="1"/>
  <c r="Q109" s="1"/>
  <c r="F352"/>
  <c r="G352" s="1"/>
  <c r="C352"/>
  <c r="E352" s="1"/>
  <c r="B354" l="1"/>
  <c r="C353"/>
  <c r="D353"/>
  <c r="F353"/>
  <c r="G353" s="1"/>
  <c r="E353" l="1"/>
  <c r="L109"/>
  <c r="C354"/>
  <c r="E354" s="1"/>
  <c r="B355"/>
  <c r="F354"/>
  <c r="G354" s="1"/>
  <c r="D354"/>
  <c r="B356" l="1"/>
  <c r="C355"/>
  <c r="E355" s="1"/>
  <c r="D355"/>
  <c r="F355"/>
  <c r="G355" s="1"/>
  <c r="C356" l="1"/>
  <c r="E356" s="1"/>
  <c r="B357"/>
  <c r="F356"/>
  <c r="G356" s="1"/>
  <c r="D356"/>
  <c r="D357" l="1"/>
  <c r="B358"/>
  <c r="F357"/>
  <c r="G357" s="1"/>
  <c r="C357"/>
  <c r="E357" s="1"/>
  <c r="B359" l="1"/>
  <c r="C358"/>
  <c r="E358" s="1"/>
  <c r="F358"/>
  <c r="G358" s="1"/>
  <c r="D358"/>
  <c r="B360" l="1"/>
  <c r="O110" s="1"/>
  <c r="P110" s="1"/>
  <c r="Q110" s="1"/>
  <c r="F359"/>
  <c r="G359" s="1"/>
  <c r="D359"/>
  <c r="C359"/>
  <c r="E359" s="1"/>
  <c r="D360" l="1"/>
  <c r="C360"/>
  <c r="F360"/>
  <c r="G360" s="1"/>
  <c r="B361"/>
  <c r="E360" l="1"/>
  <c r="L110"/>
  <c r="B362"/>
  <c r="C361"/>
  <c r="E361" s="1"/>
  <c r="D361"/>
  <c r="F361"/>
  <c r="G361" s="1"/>
  <c r="C362" l="1"/>
  <c r="E362" s="1"/>
  <c r="B363"/>
  <c r="F362"/>
  <c r="G362" s="1"/>
  <c r="D362"/>
  <c r="D363" l="1"/>
  <c r="B364"/>
  <c r="C363"/>
  <c r="E363" s="1"/>
  <c r="F363"/>
  <c r="G363" s="1"/>
  <c r="C364" l="1"/>
  <c r="E364" s="1"/>
  <c r="B365"/>
  <c r="F364"/>
  <c r="G364" s="1"/>
  <c r="D364"/>
  <c r="B366" l="1"/>
  <c r="F365"/>
  <c r="G365" s="1"/>
  <c r="D365"/>
  <c r="C365"/>
  <c r="E365" s="1"/>
  <c r="B367" l="1"/>
  <c r="O111" s="1"/>
  <c r="P111" s="1"/>
  <c r="Q111" s="1"/>
  <c r="C366"/>
  <c r="E366" s="1"/>
  <c r="F366"/>
  <c r="G366" s="1"/>
  <c r="D366"/>
  <c r="D367" l="1"/>
  <c r="B368"/>
  <c r="F367"/>
  <c r="G367" s="1"/>
  <c r="C367"/>
  <c r="E367" l="1"/>
  <c r="L111"/>
  <c r="F368"/>
  <c r="G368" s="1"/>
  <c r="D368"/>
  <c r="B369"/>
  <c r="C368"/>
  <c r="E368" s="1"/>
  <c r="D369" l="1"/>
  <c r="B370"/>
  <c r="C369"/>
  <c r="E369" s="1"/>
  <c r="F369"/>
  <c r="G369" s="1"/>
  <c r="F370" l="1"/>
  <c r="G370" s="1"/>
  <c r="C370"/>
  <c r="E370" s="1"/>
  <c r="B371"/>
  <c r="D370"/>
  <c r="B372" l="1"/>
  <c r="C371"/>
  <c r="E371" s="1"/>
  <c r="D371"/>
  <c r="F371"/>
  <c r="G371" s="1"/>
  <c r="F372" l="1"/>
  <c r="G372" s="1"/>
  <c r="C372"/>
  <c r="E372" s="1"/>
  <c r="B373"/>
  <c r="D372"/>
  <c r="D373" l="1"/>
  <c r="B374"/>
  <c r="O112" s="1"/>
  <c r="P112" s="1"/>
  <c r="Q112" s="1"/>
  <c r="F373"/>
  <c r="G373" s="1"/>
  <c r="C373"/>
  <c r="E373" s="1"/>
  <c r="F374" l="1"/>
  <c r="G374" s="1"/>
  <c r="B375"/>
  <c r="C374"/>
  <c r="D374"/>
  <c r="E374" l="1"/>
  <c r="L112"/>
  <c r="D375"/>
  <c r="B376"/>
  <c r="F375"/>
  <c r="G375" s="1"/>
  <c r="C375"/>
  <c r="E375" s="1"/>
  <c r="F376" l="1"/>
  <c r="G376" s="1"/>
  <c r="B377"/>
  <c r="D376"/>
  <c r="C376"/>
  <c r="E376" s="1"/>
  <c r="B378" l="1"/>
  <c r="C377"/>
  <c r="E377" s="1"/>
  <c r="F377"/>
  <c r="G377" s="1"/>
  <c r="D377"/>
  <c r="C378" l="1"/>
  <c r="E378" s="1"/>
  <c r="B379"/>
  <c r="D378"/>
  <c r="F378"/>
  <c r="G378" s="1"/>
  <c r="C379" l="1"/>
  <c r="E379" s="1"/>
  <c r="B380"/>
  <c r="F379"/>
  <c r="G379" s="1"/>
  <c r="D379"/>
  <c r="B381" l="1"/>
  <c r="O113" s="1"/>
  <c r="P113" s="1"/>
  <c r="Q113" s="1"/>
  <c r="D380"/>
  <c r="F380"/>
  <c r="G380" s="1"/>
  <c r="C380"/>
  <c r="E380" s="1"/>
  <c r="D381" l="1"/>
  <c r="B382"/>
  <c r="F381"/>
  <c r="G381" s="1"/>
  <c r="C381"/>
  <c r="E381" l="1"/>
  <c r="L113"/>
  <c r="C382"/>
  <c r="E382" s="1"/>
  <c r="B383"/>
  <c r="D382"/>
  <c r="F382"/>
  <c r="G382" s="1"/>
  <c r="D383" l="1"/>
  <c r="B384"/>
  <c r="B385" s="1"/>
  <c r="F383"/>
  <c r="G383" s="1"/>
  <c r="C383"/>
  <c r="E383" s="1"/>
  <c r="B386" l="1"/>
  <c r="F385"/>
  <c r="G385" s="1"/>
  <c r="D385"/>
  <c r="C385"/>
  <c r="E385" s="1"/>
  <c r="C384"/>
  <c r="E384" s="1"/>
  <c r="D384"/>
  <c r="F384"/>
  <c r="G384" s="1"/>
  <c r="D386" l="1"/>
  <c r="B387"/>
  <c r="F386"/>
  <c r="G386" s="1"/>
  <c r="C386"/>
  <c r="E386" s="1"/>
  <c r="D387" l="1"/>
  <c r="C387"/>
  <c r="E387" s="1"/>
  <c r="F387"/>
  <c r="G387" s="1"/>
  <c r="B388"/>
  <c r="O114" l="1"/>
  <c r="P114" s="1"/>
  <c r="Q114" s="1"/>
  <c r="F388"/>
  <c r="G388" s="1"/>
  <c r="D388"/>
  <c r="B389"/>
  <c r="C388"/>
  <c r="E388" l="1"/>
  <c r="L114"/>
  <c r="C389"/>
  <c r="E389" s="1"/>
  <c r="B390"/>
  <c r="D389"/>
  <c r="F389"/>
  <c r="G389" s="1"/>
  <c r="C390" l="1"/>
  <c r="E390" s="1"/>
  <c r="B391"/>
  <c r="F390"/>
  <c r="G390" s="1"/>
  <c r="D390"/>
  <c r="D391" l="1"/>
  <c r="C391"/>
  <c r="E391" s="1"/>
  <c r="B392"/>
  <c r="F391"/>
  <c r="G391" s="1"/>
  <c r="F392" l="1"/>
  <c r="G392" s="1"/>
  <c r="D392"/>
  <c r="C392"/>
  <c r="E392" s="1"/>
  <c r="B393"/>
  <c r="F393" l="1"/>
  <c r="G393" s="1"/>
  <c r="D393"/>
  <c r="C393"/>
  <c r="E393" s="1"/>
  <c r="B394"/>
  <c r="C394" l="1"/>
  <c r="E394" s="1"/>
  <c r="B395"/>
  <c r="F394"/>
  <c r="G394" s="1"/>
  <c r="D394"/>
  <c r="O115" l="1"/>
  <c r="P115" s="1"/>
  <c r="Q115" s="1"/>
  <c r="D395"/>
  <c r="C395"/>
  <c r="B396"/>
  <c r="F395"/>
  <c r="G395" s="1"/>
  <c r="D396" l="1"/>
  <c r="B397"/>
  <c r="C396"/>
  <c r="E396" s="1"/>
  <c r="F396"/>
  <c r="G396" s="1"/>
  <c r="E395"/>
  <c r="L115"/>
  <c r="C397" l="1"/>
  <c r="E397" s="1"/>
  <c r="F397"/>
  <c r="G397" s="1"/>
  <c r="B398"/>
  <c r="D397"/>
  <c r="D398" l="1"/>
  <c r="C398"/>
  <c r="E398" s="1"/>
  <c r="F398"/>
  <c r="G398" s="1"/>
  <c r="B399"/>
  <c r="F399" l="1"/>
  <c r="G399" s="1"/>
  <c r="D399"/>
  <c r="C399"/>
  <c r="E399" s="1"/>
  <c r="B400"/>
  <c r="B401" l="1"/>
  <c r="C400"/>
  <c r="E400" s="1"/>
  <c r="F400"/>
  <c r="G400" s="1"/>
  <c r="D400"/>
  <c r="B402" l="1"/>
  <c r="O116" s="1"/>
  <c r="P116" s="1"/>
  <c r="Q116" s="1"/>
  <c r="D401"/>
  <c r="F401"/>
  <c r="G401" s="1"/>
  <c r="C401"/>
  <c r="E401" s="1"/>
  <c r="D402" l="1"/>
  <c r="C402"/>
  <c r="B403"/>
  <c r="F402"/>
  <c r="G402" s="1"/>
  <c r="E402" l="1"/>
  <c r="L116"/>
  <c r="F403"/>
  <c r="G403" s="1"/>
  <c r="D403"/>
  <c r="C403"/>
  <c r="E403" s="1"/>
  <c r="B404"/>
  <c r="B405" l="1"/>
  <c r="F404"/>
  <c r="G404" s="1"/>
  <c r="D404"/>
  <c r="C404"/>
  <c r="E404" s="1"/>
  <c r="B406" l="1"/>
  <c r="F405"/>
  <c r="G405" s="1"/>
  <c r="C405"/>
  <c r="E405" s="1"/>
  <c r="D405"/>
  <c r="D406" l="1"/>
  <c r="C406"/>
  <c r="E406" s="1"/>
  <c r="F406"/>
  <c r="G406" s="1"/>
  <c r="B407"/>
  <c r="F407" l="1"/>
  <c r="G407" s="1"/>
  <c r="B408"/>
  <c r="D407"/>
  <c r="C407"/>
  <c r="E407" s="1"/>
  <c r="B409" l="1"/>
  <c r="O117" s="1"/>
  <c r="P117" s="1"/>
  <c r="Q117" s="1"/>
  <c r="F408"/>
  <c r="G408" s="1"/>
  <c r="D408"/>
  <c r="C408"/>
  <c r="E408" s="1"/>
  <c r="B410" l="1"/>
  <c r="C409"/>
  <c r="F409"/>
  <c r="G409" s="1"/>
  <c r="D409"/>
  <c r="E409" l="1"/>
  <c r="L117"/>
  <c r="D410"/>
  <c r="B411"/>
  <c r="C410"/>
  <c r="E410" s="1"/>
  <c r="F410"/>
  <c r="G410" s="1"/>
  <c r="C411" l="1"/>
  <c r="E411" s="1"/>
  <c r="D411"/>
  <c r="B412"/>
  <c r="F411"/>
  <c r="G411" s="1"/>
  <c r="B413" l="1"/>
  <c r="F412"/>
  <c r="G412" s="1"/>
  <c r="D412"/>
  <c r="C412"/>
  <c r="E412" s="1"/>
  <c r="F413" l="1"/>
  <c r="G413" s="1"/>
  <c r="D413"/>
  <c r="C413"/>
  <c r="E413" s="1"/>
  <c r="B414"/>
  <c r="B415" l="1"/>
  <c r="F414"/>
  <c r="G414" s="1"/>
  <c r="D414"/>
  <c r="C414"/>
  <c r="E414" s="1"/>
  <c r="C415" l="1"/>
  <c r="E415" s="1"/>
  <c r="B416"/>
  <c r="O118" s="1"/>
  <c r="P118" s="1"/>
  <c r="Q118" s="1"/>
  <c r="F415"/>
  <c r="G415" s="1"/>
  <c r="D415"/>
  <c r="D416" l="1"/>
  <c r="C416"/>
  <c r="B417"/>
  <c r="F416"/>
  <c r="G416" s="1"/>
  <c r="E416" l="1"/>
  <c r="L118"/>
  <c r="F417"/>
  <c r="G417" s="1"/>
  <c r="D417"/>
  <c r="C417"/>
  <c r="E417" s="1"/>
  <c r="B418"/>
  <c r="B419" l="1"/>
  <c r="F418"/>
  <c r="G418" s="1"/>
  <c r="D418"/>
  <c r="C418"/>
  <c r="E418" s="1"/>
  <c r="C419" l="1"/>
  <c r="E419" s="1"/>
  <c r="B420"/>
  <c r="F419"/>
  <c r="G419" s="1"/>
  <c r="D419"/>
  <c r="D420" l="1"/>
  <c r="C420"/>
  <c r="E420" s="1"/>
  <c r="B421"/>
  <c r="F420"/>
  <c r="G420" s="1"/>
  <c r="F421" l="1"/>
  <c r="G421" s="1"/>
  <c r="D421"/>
  <c r="C421"/>
  <c r="E421" s="1"/>
  <c r="B422"/>
  <c r="C422" l="1"/>
  <c r="E422" s="1"/>
  <c r="B423"/>
  <c r="O119" s="1"/>
  <c r="P119" s="1"/>
  <c r="Q119" s="1"/>
  <c r="D422"/>
  <c r="F422"/>
  <c r="G422" s="1"/>
  <c r="B424" l="1"/>
  <c r="F423"/>
  <c r="G423" s="1"/>
  <c r="D423"/>
  <c r="C423"/>
  <c r="E423" l="1"/>
  <c r="L119"/>
  <c r="F424"/>
  <c r="G424" s="1"/>
  <c r="B425"/>
  <c r="D424"/>
  <c r="C424"/>
  <c r="E424" s="1"/>
  <c r="B426" l="1"/>
  <c r="F425"/>
  <c r="G425" s="1"/>
  <c r="D425"/>
  <c r="C425"/>
  <c r="E425" s="1"/>
  <c r="C426" l="1"/>
  <c r="E426" s="1"/>
  <c r="B427"/>
  <c r="F426"/>
  <c r="G426" s="1"/>
  <c r="D426"/>
  <c r="D427" l="1"/>
  <c r="F427"/>
  <c r="G427" s="1"/>
  <c r="C427"/>
  <c r="E427" s="1"/>
  <c r="B428"/>
  <c r="F428" l="1"/>
  <c r="G428" s="1"/>
  <c r="B429"/>
  <c r="D428"/>
  <c r="C428"/>
  <c r="E428" s="1"/>
  <c r="B430" l="1"/>
  <c r="O120" s="1"/>
  <c r="P120" s="1"/>
  <c r="Q120" s="1"/>
  <c r="D429"/>
  <c r="C429"/>
  <c r="E429" s="1"/>
  <c r="F429"/>
  <c r="G429" s="1"/>
  <c r="C430" l="1"/>
  <c r="B431"/>
  <c r="F430"/>
  <c r="G430" s="1"/>
  <c r="D430"/>
  <c r="E430" l="1"/>
  <c r="L120"/>
  <c r="D431"/>
  <c r="B432"/>
  <c r="C431"/>
  <c r="E431" s="1"/>
  <c r="F431"/>
  <c r="G431" s="1"/>
  <c r="F432" l="1"/>
  <c r="G432" s="1"/>
  <c r="D432"/>
  <c r="C432"/>
  <c r="E432" s="1"/>
  <c r="B433"/>
  <c r="B434" l="1"/>
  <c r="D433"/>
  <c r="F433"/>
  <c r="G433" s="1"/>
  <c r="C433"/>
  <c r="E433" s="1"/>
  <c r="C434" l="1"/>
  <c r="E434" s="1"/>
  <c r="B435"/>
  <c r="F434"/>
  <c r="G434" s="1"/>
  <c r="D434"/>
  <c r="D435" l="1"/>
  <c r="B436"/>
  <c r="C435"/>
  <c r="E435" s="1"/>
  <c r="F435"/>
  <c r="G435" s="1"/>
  <c r="F436" l="1"/>
  <c r="G436" s="1"/>
  <c r="C436"/>
  <c r="E436" s="1"/>
  <c r="D436"/>
  <c r="B437"/>
  <c r="O121" s="1"/>
  <c r="P121" s="1"/>
  <c r="Q121" s="1"/>
  <c r="D437" l="1"/>
  <c r="C437"/>
  <c r="F437"/>
  <c r="G437" s="1"/>
  <c r="B438"/>
  <c r="E437" l="1"/>
  <c r="L121"/>
  <c r="C438"/>
  <c r="E438" s="1"/>
  <c r="B439"/>
  <c r="F438"/>
  <c r="G438" s="1"/>
  <c r="D438"/>
  <c r="D439" l="1"/>
  <c r="C439"/>
  <c r="E439" s="1"/>
  <c r="F439"/>
  <c r="G439" s="1"/>
  <c r="B440"/>
  <c r="B441" l="1"/>
  <c r="F440"/>
  <c r="G440" s="1"/>
  <c r="D440"/>
  <c r="C440"/>
  <c r="E440" s="1"/>
  <c r="C441" l="1"/>
  <c r="E441" s="1"/>
  <c r="B442"/>
  <c r="F441"/>
  <c r="G441" s="1"/>
  <c r="D441"/>
  <c r="D442" l="1"/>
  <c r="F442"/>
  <c r="G442" s="1"/>
  <c r="B443"/>
  <c r="C442"/>
  <c r="E442" s="1"/>
  <c r="D443" l="1"/>
  <c r="B444"/>
  <c r="O122" s="1"/>
  <c r="P122" s="1"/>
  <c r="Q122" s="1"/>
  <c r="C443"/>
  <c r="E443" s="1"/>
  <c r="F443"/>
  <c r="G443" s="1"/>
  <c r="D444" l="1"/>
  <c r="B445"/>
  <c r="F444"/>
  <c r="G444" s="1"/>
  <c r="C444"/>
  <c r="E444" l="1"/>
  <c r="L122"/>
  <c r="F445"/>
  <c r="G445" s="1"/>
  <c r="D445"/>
  <c r="C445"/>
  <c r="E445" s="1"/>
  <c r="B446"/>
  <c r="D446" l="1"/>
  <c r="C446"/>
  <c r="E446" s="1"/>
  <c r="B447"/>
  <c r="F446"/>
  <c r="G446" s="1"/>
  <c r="B448" l="1"/>
  <c r="F447"/>
  <c r="G447" s="1"/>
  <c r="D447"/>
  <c r="C447"/>
  <c r="E447" s="1"/>
  <c r="F448" l="1"/>
  <c r="G448" s="1"/>
  <c r="C448"/>
  <c r="E448" s="1"/>
  <c r="B449"/>
  <c r="D448"/>
  <c r="F449" l="1"/>
  <c r="G449" s="1"/>
  <c r="D449"/>
  <c r="C449"/>
  <c r="E449" s="1"/>
  <c r="B450"/>
  <c r="C450" l="1"/>
  <c r="E450" s="1"/>
  <c r="B451"/>
  <c r="O123" s="1"/>
  <c r="P123" s="1"/>
  <c r="Q123" s="1"/>
  <c r="F450"/>
  <c r="G450" s="1"/>
  <c r="D450"/>
  <c r="D451" l="1"/>
  <c r="F451"/>
  <c r="G451" s="1"/>
  <c r="C451"/>
  <c r="B452"/>
  <c r="E451" l="1"/>
  <c r="L123"/>
  <c r="F452"/>
  <c r="G452" s="1"/>
  <c r="C452"/>
  <c r="E452" s="1"/>
  <c r="B453"/>
  <c r="D452"/>
  <c r="B454" l="1"/>
  <c r="F453"/>
  <c r="G453" s="1"/>
  <c r="D453"/>
  <c r="C453"/>
  <c r="E453" s="1"/>
  <c r="F454" l="1"/>
  <c r="G454" s="1"/>
  <c r="D454"/>
  <c r="C454"/>
  <c r="E454" s="1"/>
  <c r="B455"/>
  <c r="D455" l="1"/>
  <c r="B456"/>
  <c r="F455"/>
  <c r="G455" s="1"/>
  <c r="C455"/>
  <c r="E455" s="1"/>
  <c r="F456" l="1"/>
  <c r="G456" s="1"/>
  <c r="B457"/>
  <c r="C456"/>
  <c r="E456" s="1"/>
  <c r="D456"/>
  <c r="F457" l="1"/>
  <c r="G457" s="1"/>
  <c r="B458"/>
  <c r="O124" s="1"/>
  <c r="P124" s="1"/>
  <c r="Q124" s="1"/>
  <c r="C457"/>
  <c r="E457" s="1"/>
  <c r="D457"/>
  <c r="F458" l="1"/>
  <c r="G458" s="1"/>
  <c r="D458"/>
  <c r="B459"/>
  <c r="C458"/>
  <c r="E458" l="1"/>
  <c r="L124"/>
  <c r="D459"/>
  <c r="C459"/>
  <c r="E459" s="1"/>
  <c r="F459"/>
  <c r="G459" s="1"/>
  <c r="B460"/>
  <c r="C460" l="1"/>
  <c r="E460" s="1"/>
  <c r="B461"/>
  <c r="F460"/>
  <c r="G460" s="1"/>
  <c r="D460"/>
  <c r="F461" l="1"/>
  <c r="G461" s="1"/>
  <c r="C461"/>
  <c r="E461" s="1"/>
  <c r="D461"/>
  <c r="B462"/>
  <c r="C462" l="1"/>
  <c r="E462" s="1"/>
  <c r="D462"/>
  <c r="B463"/>
  <c r="F462"/>
  <c r="G462" s="1"/>
  <c r="D463" l="1"/>
  <c r="C463"/>
  <c r="E463" s="1"/>
  <c r="B464"/>
  <c r="F463"/>
  <c r="G463" s="1"/>
  <c r="F464" l="1"/>
  <c r="G464" s="1"/>
  <c r="C464"/>
  <c r="E464" s="1"/>
  <c r="B465"/>
  <c r="O125" s="1"/>
  <c r="P125" s="1"/>
  <c r="Q125" s="1"/>
  <c r="D464"/>
  <c r="F465" l="1"/>
  <c r="G465" s="1"/>
  <c r="C465"/>
  <c r="D465"/>
  <c r="B466"/>
  <c r="E465" l="1"/>
  <c r="L125"/>
  <c r="B467"/>
  <c r="C466"/>
  <c r="E466" s="1"/>
  <c r="F466"/>
  <c r="G466" s="1"/>
  <c r="D466"/>
  <c r="D467" l="1"/>
  <c r="C467"/>
  <c r="E467" s="1"/>
  <c r="F467"/>
  <c r="G467" s="1"/>
  <c r="B468"/>
  <c r="B469" l="1"/>
  <c r="C468"/>
  <c r="E468" s="1"/>
  <c r="D468"/>
  <c r="F468"/>
  <c r="G468" s="1"/>
  <c r="B470" l="1"/>
  <c r="F469"/>
  <c r="G469" s="1"/>
  <c r="D469"/>
  <c r="C469"/>
  <c r="E469" s="1"/>
  <c r="D470" l="1"/>
  <c r="F470"/>
  <c r="G470" s="1"/>
  <c r="B471"/>
  <c r="C470"/>
  <c r="E470" s="1"/>
  <c r="D471" l="1"/>
  <c r="B472"/>
  <c r="O126" s="1"/>
  <c r="P126" s="1"/>
  <c r="Q126" s="1"/>
  <c r="C471"/>
  <c r="E471" s="1"/>
  <c r="F471"/>
  <c r="G471" s="1"/>
  <c r="D472" l="1"/>
  <c r="F472"/>
  <c r="G472" s="1"/>
  <c r="C472"/>
  <c r="B473"/>
  <c r="E472" l="1"/>
  <c r="L126"/>
  <c r="B474"/>
  <c r="D473"/>
  <c r="C473"/>
  <c r="E473" s="1"/>
  <c r="F473"/>
  <c r="G473" s="1"/>
  <c r="F474" l="1"/>
  <c r="G474" s="1"/>
  <c r="D474"/>
  <c r="B475"/>
  <c r="C474"/>
  <c r="E474" s="1"/>
  <c r="C475" l="1"/>
  <c r="E475" s="1"/>
  <c r="B476"/>
  <c r="F475"/>
  <c r="G475" s="1"/>
  <c r="D475"/>
  <c r="B477" l="1"/>
  <c r="F476"/>
  <c r="G476" s="1"/>
  <c r="C476"/>
  <c r="E476" s="1"/>
  <c r="D476"/>
  <c r="B478" l="1"/>
  <c r="D477"/>
  <c r="C477"/>
  <c r="E477" s="1"/>
  <c r="F477"/>
  <c r="G477" s="1"/>
  <c r="B479" l="1"/>
  <c r="O127" s="1"/>
  <c r="P127" s="1"/>
  <c r="Q127" s="1"/>
  <c r="D478"/>
  <c r="C478"/>
  <c r="E478" s="1"/>
  <c r="F478"/>
  <c r="G478" s="1"/>
  <c r="B480" l="1"/>
  <c r="F479"/>
  <c r="G479" s="1"/>
  <c r="C479"/>
  <c r="D479"/>
  <c r="E479" l="1"/>
  <c r="L127"/>
  <c r="B481"/>
  <c r="F480"/>
  <c r="G480" s="1"/>
  <c r="D480"/>
  <c r="C480"/>
  <c r="E480" s="1"/>
  <c r="B482" l="1"/>
  <c r="F481"/>
  <c r="G481" s="1"/>
  <c r="C481"/>
  <c r="E481" s="1"/>
  <c r="D481"/>
  <c r="C482" l="1"/>
  <c r="E482" s="1"/>
  <c r="B483"/>
  <c r="F482"/>
  <c r="G482" s="1"/>
  <c r="D482"/>
  <c r="C483" l="1"/>
  <c r="E483" s="1"/>
  <c r="F483"/>
  <c r="G483" s="1"/>
  <c r="D483"/>
  <c r="B484"/>
  <c r="C484" l="1"/>
  <c r="E484" s="1"/>
  <c r="B485"/>
  <c r="D484"/>
  <c r="F484"/>
  <c r="G484" s="1"/>
  <c r="B486" l="1"/>
  <c r="O128" s="1"/>
  <c r="P128" s="1"/>
  <c r="Q128" s="1"/>
  <c r="C485"/>
  <c r="E485" s="1"/>
  <c r="F485"/>
  <c r="G485" s="1"/>
  <c r="D485"/>
  <c r="C486" l="1"/>
  <c r="D486"/>
  <c r="F486"/>
  <c r="G486" s="1"/>
  <c r="B487"/>
  <c r="E486" l="1"/>
  <c r="L128"/>
  <c r="C487"/>
  <c r="E487" s="1"/>
  <c r="F487"/>
  <c r="G487" s="1"/>
  <c r="D487"/>
  <c r="B488"/>
  <c r="D488" l="1"/>
  <c r="F488"/>
  <c r="G488" s="1"/>
  <c r="B489"/>
  <c r="C488"/>
  <c r="E488" s="1"/>
  <c r="F489" l="1"/>
  <c r="G489" s="1"/>
  <c r="B490"/>
  <c r="D489"/>
  <c r="C489"/>
  <c r="E489" s="1"/>
  <c r="C490" l="1"/>
  <c r="E490" s="1"/>
  <c r="B491"/>
  <c r="F490"/>
  <c r="G490" s="1"/>
  <c r="D490"/>
  <c r="F491" l="1"/>
  <c r="G491" s="1"/>
  <c r="D491"/>
  <c r="B492"/>
  <c r="C491"/>
  <c r="E491" s="1"/>
  <c r="F492" l="1"/>
  <c r="G492" s="1"/>
  <c r="D492"/>
  <c r="B493"/>
  <c r="O129" s="1"/>
  <c r="P129" s="1"/>
  <c r="Q129" s="1"/>
  <c r="C492"/>
  <c r="E492" s="1"/>
  <c r="F493" l="1"/>
  <c r="G493" s="1"/>
  <c r="C493"/>
  <c r="D493"/>
  <c r="B494"/>
  <c r="E493" l="1"/>
  <c r="L129"/>
  <c r="C494"/>
  <c r="E494" s="1"/>
  <c r="F494"/>
  <c r="G494" s="1"/>
  <c r="B495"/>
  <c r="D494"/>
  <c r="C495" l="1"/>
  <c r="E495" s="1"/>
  <c r="D495"/>
  <c r="F495"/>
  <c r="G495" s="1"/>
  <c r="B496"/>
  <c r="C496" l="1"/>
  <c r="E496" s="1"/>
  <c r="D496"/>
  <c r="F496"/>
  <c r="G496" s="1"/>
  <c r="A10"/>
  <c r="A9" s="1"/>
  <c r="A8" s="1"/>
  <c r="A7" s="1"/>
  <c r="A6" s="1"/>
  <c r="A5" s="1"/>
  <c r="A4" s="1"/>
  <c r="N60" s="1"/>
  <c r="N61" s="1"/>
  <c r="N62" s="1"/>
  <c r="N63" s="1"/>
  <c r="N64" s="1"/>
  <c r="N65" s="1"/>
  <c r="N66" s="1"/>
  <c r="N67" s="1"/>
  <c r="N68" s="1"/>
  <c r="N69" s="1"/>
  <c r="N70" s="1"/>
  <c r="N71" s="1"/>
  <c r="N72" s="1"/>
  <c r="N73" s="1"/>
  <c r="N74" s="1"/>
  <c r="N75" s="1"/>
  <c r="N76" s="1"/>
  <c r="N77" s="1"/>
  <c r="N78" s="1"/>
  <c r="N79" s="1"/>
  <c r="N80" s="1"/>
  <c r="N81" s="1"/>
  <c r="N82" s="1"/>
  <c r="N83" s="1"/>
  <c r="N84" s="1"/>
  <c r="N85" s="1"/>
  <c r="N86" s="1"/>
  <c r="N87" s="1"/>
  <c r="N88" s="1"/>
  <c r="N89" s="1"/>
  <c r="N90" s="1"/>
  <c r="N91" s="1"/>
  <c r="N92" s="1"/>
  <c r="N93" s="1"/>
  <c r="N94" s="1"/>
  <c r="N95" s="1"/>
  <c r="N96" s="1"/>
  <c r="N97" s="1"/>
  <c r="N98" s="1"/>
  <c r="N99" s="1"/>
  <c r="N100" s="1"/>
  <c r="N101" s="1"/>
  <c r="N102" s="1"/>
  <c r="N103" s="1"/>
  <c r="N104" s="1"/>
  <c r="N105" s="1"/>
  <c r="N106" s="1"/>
  <c r="N107" s="1"/>
  <c r="N108" s="1"/>
  <c r="N109" s="1"/>
  <c r="N110" s="1"/>
  <c r="N111" s="1"/>
  <c r="N112" s="1"/>
  <c r="N113" s="1"/>
  <c r="N114" s="1"/>
  <c r="N115" s="1"/>
  <c r="N116" s="1"/>
  <c r="N117" s="1"/>
  <c r="N118" s="1"/>
  <c r="N119" s="1"/>
  <c r="N120" s="1"/>
  <c r="N121" s="1"/>
  <c r="N122" s="1"/>
  <c r="N123" s="1"/>
  <c r="N124" s="1"/>
  <c r="N125" s="1"/>
  <c r="N126" s="1"/>
  <c r="N127" s="1"/>
  <c r="N128" s="1"/>
  <c r="N129" s="1"/>
</calcChain>
</file>

<file path=xl/sharedStrings.xml><?xml version="1.0" encoding="utf-8"?>
<sst xmlns="http://schemas.openxmlformats.org/spreadsheetml/2006/main" count="194" uniqueCount="136">
  <si>
    <t>Date</t>
  </si>
  <si>
    <t>Weight</t>
  </si>
  <si>
    <t>To Goal</t>
  </si>
  <si>
    <t>Lost</t>
  </si>
  <si>
    <t>BMI</t>
  </si>
  <si>
    <t>Rating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</si>
  <si>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</si>
  <si>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</si>
  <si>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</si>
  <si>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</si>
  <si>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</si>
  <si>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</si>
  <si>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</si>
  <si>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</si>
  <si>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</si>
  <si>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</si>
  <si>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</si>
  <si>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</si>
  <si>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Month 13</t>
  </si>
  <si>
    <t>Month 14</t>
  </si>
  <si>
    <t>To-Go</t>
  </si>
  <si>
    <t>MILESTONES</t>
  </si>
  <si>
    <t>Time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</si>
  <si>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</si>
  <si>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</si>
  <si>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</si>
  <si>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</si>
  <si>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</si>
  <si>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</si>
  <si>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</si>
  <si>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</si>
  <si>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</si>
  <si>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</si>
  <si>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</si>
  <si>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</si>
  <si>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W13</t>
  </si>
  <si>
    <t>W14</t>
  </si>
  <si>
    <t>W15</t>
  </si>
  <si>
    <t>W16</t>
  </si>
  <si>
    <t>W17</t>
  </si>
  <si>
    <t>W18</t>
  </si>
  <si>
    <t>W19</t>
  </si>
  <si>
    <t>W20</t>
  </si>
  <si>
    <t>W21</t>
  </si>
  <si>
    <t>W22</t>
  </si>
  <si>
    <t>START</t>
  </si>
  <si>
    <t>SURG</t>
  </si>
  <si>
    <t>When</t>
  </si>
  <si>
    <t>Month 15</t>
  </si>
  <si>
    <t>Month 16</t>
  </si>
  <si>
    <t>Month 17</t>
  </si>
  <si>
    <t>Month 18</t>
  </si>
  <si>
    <t>Loss</t>
  </si>
  <si>
    <t>W-1</t>
  </si>
  <si>
    <t>Pre-Op</t>
  </si>
  <si>
    <t>ACTUALS (Post-Surgery) By MONTH</t>
  </si>
  <si>
    <t>PREDICTIONS (Pre-Surgery) by MONTH</t>
  </si>
  <si>
    <t>Prediction</t>
  </si>
  <si>
    <t>Variance from</t>
  </si>
  <si>
    <t>%</t>
  </si>
  <si>
    <t>W23</t>
  </si>
  <si>
    <t>W24</t>
  </si>
  <si>
    <t>W25</t>
  </si>
  <si>
    <t>W26</t>
  </si>
  <si>
    <t>W27</t>
  </si>
  <si>
    <t>W28</t>
  </si>
  <si>
    <t>W29</t>
  </si>
  <si>
    <t>W30</t>
  </si>
  <si>
    <t>W31</t>
  </si>
  <si>
    <t>W32</t>
  </si>
  <si>
    <t>W33</t>
  </si>
  <si>
    <t>W34</t>
  </si>
  <si>
    <t>W35</t>
  </si>
  <si>
    <t>W36</t>
  </si>
  <si>
    <t>W37</t>
  </si>
  <si>
    <t>W38</t>
  </si>
  <si>
    <t>W39</t>
  </si>
  <si>
    <t>W40</t>
  </si>
  <si>
    <t>W41</t>
  </si>
  <si>
    <t>W42</t>
  </si>
  <si>
    <t>W43</t>
  </si>
  <si>
    <t>W44</t>
  </si>
  <si>
    <t>W45</t>
  </si>
  <si>
    <t>W46</t>
  </si>
  <si>
    <t>W47</t>
  </si>
  <si>
    <t>W48</t>
  </si>
  <si>
    <t>W49</t>
  </si>
  <si>
    <t>W50</t>
  </si>
  <si>
    <t>W51</t>
  </si>
  <si>
    <t>W52</t>
  </si>
  <si>
    <t>ACTUALS (Post-Surgery) By WEEK</t>
  </si>
  <si>
    <t>W53</t>
  </si>
  <si>
    <t>W54</t>
  </si>
  <si>
    <t>W55</t>
  </si>
  <si>
    <t>W56</t>
  </si>
  <si>
    <t>W57</t>
  </si>
  <si>
    <t>W58</t>
  </si>
  <si>
    <t>W59</t>
  </si>
  <si>
    <t>W60</t>
  </si>
  <si>
    <t>W61</t>
  </si>
  <si>
    <t>W62</t>
  </si>
  <si>
    <t>W63</t>
  </si>
  <si>
    <t>W64</t>
  </si>
  <si>
    <t>W65</t>
  </si>
  <si>
    <t>W66</t>
  </si>
  <si>
    <t>W67</t>
  </si>
  <si>
    <t>PreOp</t>
  </si>
  <si>
    <t>T Loss</t>
  </si>
  <si>
    <t>W Loss</t>
  </si>
  <si>
    <t>Start</t>
  </si>
  <si>
    <t>1 Mth</t>
  </si>
  <si>
    <t>2 Mths</t>
  </si>
  <si>
    <t>3 Mths</t>
  </si>
  <si>
    <t>4 Mths</t>
  </si>
  <si>
    <t>5 Mths</t>
  </si>
  <si>
    <t>6 Mths</t>
  </si>
  <si>
    <t>7 Mths</t>
  </si>
  <si>
    <t>8 Mths</t>
  </si>
  <si>
    <t>9 Mths</t>
  </si>
  <si>
    <t>10 Mths</t>
  </si>
  <si>
    <t>11 Mths</t>
  </si>
  <si>
    <t>12 Mths</t>
  </si>
  <si>
    <t>-</t>
  </si>
  <si>
    <t>Basic Instructions</t>
  </si>
  <si>
    <t>You'll have to know a little about Excel to modify this for yourself. Sorry.</t>
  </si>
  <si>
    <t>For the best results try to avoid changing any cell with a calculation in it!!!</t>
  </si>
  <si>
    <t>To try to help #2 I've locked all the cells with formulas (I think). There is no password if you need to unlock.</t>
  </si>
  <si>
    <t>Enter your own personal MILESTONES in that chart (L16-R33).</t>
  </si>
  <si>
    <t>The yellow fill on column B helps me keep up with where I am. When I type over the formula with an actual weight, I remove the yellow. If I don't weigh myself on a day, I leave the yellow there.</t>
  </si>
  <si>
    <t>The best place to start is by entering the following:</t>
  </si>
  <si>
    <t>B1 - Start weight</t>
  </si>
  <si>
    <t>C1 - Goal weight</t>
  </si>
  <si>
    <t>D1 - Height (in inches)</t>
  </si>
  <si>
    <t>A17 - Date of Surgery</t>
  </si>
  <si>
    <t>GOOD LUCK!!!</t>
  </si>
  <si>
    <t>Enter your own personal PREDICTIONS in that chart (L38-L55).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</si>
</sst>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(* #,##0.0_);_(* \(#,##0.0\);_(* &quot;-&quot;??_);_(@_)"/>
    <numFmt numFmtId="165" formatCode="[$-409]d\-mmm;@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sz val="11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theme="7" tint="0.7999816888943144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 style="dotted">
        <color theme="7" tint="0.39994506668294322"/>
      </left>
      <right style="dotted">
        <color theme="7" tint="0.39994506668294322"/>
      </right>
      <top style="dotted">
        <color theme="7" tint="0.39994506668294322"/>
      </top>
      <bottom style="dotted">
        <color theme="7" tint="0.39994506668294322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4">
    <xf numFmtId="0" fontId="0" fillId="0" borderId="0" xfId="0"/>
    <xf numFmtId="0" fontId="0" fillId="2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0" borderId="2" xfId="0" applyBorder="1" applyProtection="1">
      <protection locked="0"/>
    </xf>
    <xf numFmtId="164" fontId="3" fillId="0" borderId="0" xfId="1" applyNumberFormat="1" applyFont="1" applyProtection="1"/>
    <xf numFmtId="9" fontId="3" fillId="0" borderId="0" xfId="2" applyFont="1" applyProtection="1"/>
    <xf numFmtId="164" fontId="3" fillId="0" borderId="0" xfId="1" applyNumberFormat="1" applyFont="1" applyAlignment="1" applyProtection="1">
      <alignment horizontal="right"/>
    </xf>
    <xf numFmtId="0" fontId="3" fillId="0" borderId="0" xfId="0" applyFont="1" applyAlignment="1" applyProtection="1">
      <alignment horizontal="right"/>
    </xf>
    <xf numFmtId="164" fontId="0" fillId="0" borderId="0" xfId="1" applyNumberFormat="1" applyFont="1" applyProtection="1"/>
    <xf numFmtId="9" fontId="0" fillId="0" borderId="0" xfId="2" applyFont="1" applyProtection="1"/>
    <xf numFmtId="164" fontId="0" fillId="0" borderId="0" xfId="1" applyNumberFormat="1" applyFont="1" applyAlignment="1" applyProtection="1">
      <alignment horizontal="right"/>
    </xf>
    <xf numFmtId="0" fontId="0" fillId="0" borderId="0" xfId="0" applyAlignment="1" applyProtection="1">
      <alignment horizontal="right"/>
    </xf>
    <xf numFmtId="164" fontId="0" fillId="4" borderId="0" xfId="1" applyNumberFormat="1" applyFont="1" applyFill="1" applyProtection="1"/>
    <xf numFmtId="9" fontId="0" fillId="4" borderId="0" xfId="2" applyFont="1" applyFill="1" applyProtection="1"/>
    <xf numFmtId="164" fontId="0" fillId="4" borderId="0" xfId="1" applyNumberFormat="1" applyFont="1" applyFill="1" applyAlignment="1" applyProtection="1">
      <alignment horizontal="right"/>
    </xf>
    <xf numFmtId="0" fontId="0" fillId="4" borderId="0" xfId="0" applyFill="1" applyAlignment="1" applyProtection="1">
      <alignment horizontal="right"/>
    </xf>
    <xf numFmtId="164" fontId="3" fillId="6" borderId="0" xfId="1" applyNumberFormat="1" applyFont="1" applyFill="1" applyProtection="1"/>
    <xf numFmtId="9" fontId="1" fillId="0" borderId="0" xfId="2" applyFont="1" applyProtection="1"/>
    <xf numFmtId="164" fontId="0" fillId="6" borderId="0" xfId="1" applyNumberFormat="1" applyFont="1" applyFill="1" applyProtection="1"/>
    <xf numFmtId="164" fontId="0" fillId="0" borderId="0" xfId="1" applyNumberFormat="1" applyFont="1" applyFill="1" applyProtection="1"/>
    <xf numFmtId="164" fontId="3" fillId="0" borderId="0" xfId="1" applyNumberFormat="1" applyFont="1" applyFill="1" applyProtection="1"/>
    <xf numFmtId="164" fontId="12" fillId="0" borderId="0" xfId="1" applyNumberFormat="1" applyFont="1" applyProtection="1"/>
    <xf numFmtId="9" fontId="12" fillId="0" borderId="0" xfId="2" applyFont="1" applyProtection="1"/>
    <xf numFmtId="164" fontId="12" fillId="0" borderId="0" xfId="1" applyNumberFormat="1" applyFont="1" applyAlignment="1" applyProtection="1">
      <alignment horizontal="right"/>
    </xf>
    <xf numFmtId="0" fontId="12" fillId="0" borderId="0" xfId="0" applyFont="1" applyAlignment="1" applyProtection="1">
      <alignment horizontal="right"/>
    </xf>
    <xf numFmtId="164" fontId="12" fillId="6" borderId="0" xfId="1" applyNumberFormat="1" applyFont="1" applyFill="1" applyProtection="1"/>
    <xf numFmtId="164" fontId="12" fillId="4" borderId="0" xfId="1" applyNumberFormat="1" applyFont="1" applyFill="1" applyProtection="1"/>
    <xf numFmtId="9" fontId="12" fillId="4" borderId="0" xfId="2" applyFont="1" applyFill="1" applyProtection="1"/>
    <xf numFmtId="164" fontId="12" fillId="4" borderId="0" xfId="1" applyNumberFormat="1" applyFont="1" applyFill="1" applyAlignment="1" applyProtection="1">
      <alignment horizontal="right"/>
    </xf>
    <xf numFmtId="0" fontId="12" fillId="4" borderId="0" xfId="0" applyFont="1" applyFill="1" applyAlignment="1" applyProtection="1">
      <alignment horizontal="right"/>
    </xf>
    <xf numFmtId="0" fontId="0" fillId="5" borderId="1" xfId="0" applyFill="1" applyBorder="1" applyProtection="1"/>
    <xf numFmtId="1" fontId="0" fillId="4" borderId="2" xfId="0" applyNumberFormat="1" applyFont="1" applyFill="1" applyBorder="1" applyProtection="1">
      <protection locked="0"/>
    </xf>
    <xf numFmtId="1" fontId="0" fillId="4" borderId="2" xfId="0" applyNumberFormat="1" applyFont="1" applyFill="1" applyBorder="1" applyProtection="1"/>
    <xf numFmtId="164" fontId="0" fillId="4" borderId="2" xfId="1" applyNumberFormat="1" applyFont="1" applyFill="1" applyBorder="1" applyAlignment="1" applyProtection="1">
      <alignment horizontal="right"/>
    </xf>
    <xf numFmtId="0" fontId="0" fillId="4" borderId="3" xfId="0" applyFont="1" applyFill="1" applyBorder="1" applyAlignment="1" applyProtection="1">
      <alignment horizontal="left"/>
      <protection locked="0"/>
    </xf>
    <xf numFmtId="0" fontId="0" fillId="4" borderId="4" xfId="0" applyFont="1" applyFill="1" applyBorder="1" applyAlignment="1" applyProtection="1">
      <alignment horizontal="left"/>
      <protection locked="0"/>
    </xf>
    <xf numFmtId="14" fontId="0" fillId="4" borderId="3" xfId="0" applyNumberFormat="1" applyFont="1" applyFill="1" applyBorder="1" applyAlignment="1" applyProtection="1">
      <alignment horizontal="left"/>
      <protection locked="0"/>
    </xf>
    <xf numFmtId="1" fontId="0" fillId="0" borderId="2" xfId="0" applyNumberFormat="1" applyFont="1" applyBorder="1" applyProtection="1">
      <protection locked="0"/>
    </xf>
    <xf numFmtId="1" fontId="0" fillId="0" borderId="2" xfId="0" applyNumberFormat="1" applyFont="1" applyBorder="1" applyProtection="1"/>
    <xf numFmtId="164" fontId="0" fillId="0" borderId="2" xfId="1" applyNumberFormat="1" applyFont="1" applyBorder="1" applyAlignment="1" applyProtection="1">
      <alignment horizontal="right"/>
    </xf>
    <xf numFmtId="0" fontId="0" fillId="0" borderId="3" xfId="0" applyFont="1" applyBorder="1" applyAlignment="1" applyProtection="1">
      <alignment horizontal="left"/>
      <protection locked="0"/>
    </xf>
    <xf numFmtId="0" fontId="0" fillId="0" borderId="4" xfId="0" applyFont="1" applyBorder="1" applyAlignment="1" applyProtection="1">
      <alignment horizontal="left"/>
      <protection locked="0"/>
    </xf>
    <xf numFmtId="14" fontId="0" fillId="0" borderId="3" xfId="0" applyNumberFormat="1" applyFont="1" applyBorder="1" applyAlignment="1" applyProtection="1">
      <alignment horizontal="left"/>
      <protection locked="0"/>
    </xf>
    <xf numFmtId="164" fontId="11" fillId="6" borderId="0" xfId="1" applyNumberFormat="1" applyFont="1" applyFill="1" applyProtection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16" fontId="3" fillId="0" borderId="0" xfId="0" applyNumberFormat="1" applyFont="1" applyProtection="1"/>
    <xf numFmtId="16" fontId="0" fillId="0" borderId="0" xfId="0" applyNumberFormat="1" applyProtection="1"/>
    <xf numFmtId="16" fontId="0" fillId="4" borderId="0" xfId="0" applyNumberFormat="1" applyFill="1" applyProtection="1"/>
    <xf numFmtId="16" fontId="12" fillId="0" borderId="0" xfId="0" applyNumberFormat="1" applyFont="1" applyProtection="1"/>
    <xf numFmtId="16" fontId="12" fillId="4" borderId="0" xfId="0" applyNumberFormat="1" applyFont="1" applyFill="1" applyProtection="1"/>
    <xf numFmtId="165" fontId="0" fillId="4" borderId="0" xfId="1" applyNumberFormat="1" applyFont="1" applyFill="1" applyProtection="1"/>
    <xf numFmtId="165" fontId="0" fillId="0" borderId="0" xfId="1" applyNumberFormat="1" applyFont="1" applyProtection="1"/>
    <xf numFmtId="165" fontId="3" fillId="0" borderId="0" xfId="1" applyNumberFormat="1" applyFont="1" applyProtection="1"/>
    <xf numFmtId="165" fontId="12" fillId="0" borderId="0" xfId="1" applyNumberFormat="1" applyFont="1" applyProtection="1"/>
    <xf numFmtId="165" fontId="12" fillId="4" borderId="0" xfId="1" applyNumberFormat="1" applyFont="1" applyFill="1" applyProtection="1"/>
    <xf numFmtId="0" fontId="2" fillId="0" borderId="0" xfId="0" applyFont="1" applyProtection="1"/>
    <xf numFmtId="0" fontId="6" fillId="0" borderId="0" xfId="0" applyFont="1" applyProtection="1"/>
    <xf numFmtId="0" fontId="0" fillId="0" borderId="0" xfId="0" applyProtection="1"/>
    <xf numFmtId="0" fontId="0" fillId="0" borderId="0" xfId="0" applyAlignment="1" applyProtection="1">
      <alignment horizontal="center"/>
    </xf>
    <xf numFmtId="0" fontId="2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right"/>
    </xf>
    <xf numFmtId="0" fontId="3" fillId="4" borderId="0" xfId="0" applyFont="1" applyFill="1" applyAlignment="1" applyProtection="1">
      <alignment horizontal="right"/>
    </xf>
    <xf numFmtId="164" fontId="3" fillId="0" borderId="0" xfId="0" applyNumberFormat="1" applyFont="1" applyAlignment="1" applyProtection="1">
      <alignment horizontal="right"/>
    </xf>
    <xf numFmtId="0" fontId="0" fillId="0" borderId="0" xfId="0" applyAlignment="1" applyProtection="1">
      <alignment horizontal="center" vertical="center"/>
    </xf>
    <xf numFmtId="0" fontId="4" fillId="0" borderId="0" xfId="0" applyFont="1" applyProtection="1"/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left"/>
    </xf>
    <xf numFmtId="0" fontId="6" fillId="4" borderId="0" xfId="0" applyFont="1" applyFill="1" applyAlignment="1" applyProtection="1">
      <alignment horizontal="right"/>
    </xf>
    <xf numFmtId="0" fontId="5" fillId="0" borderId="0" xfId="0" applyFont="1" applyProtection="1"/>
    <xf numFmtId="0" fontId="8" fillId="0" borderId="0" xfId="0" applyFont="1" applyProtection="1"/>
    <xf numFmtId="164" fontId="7" fillId="0" borderId="0" xfId="0" applyNumberFormat="1" applyFont="1" applyProtection="1"/>
    <xf numFmtId="0" fontId="9" fillId="0" borderId="0" xfId="0" applyFont="1" applyAlignment="1" applyProtection="1">
      <alignment horizontal="center"/>
    </xf>
    <xf numFmtId="164" fontId="2" fillId="0" borderId="0" xfId="0" applyNumberFormat="1" applyFont="1" applyAlignment="1" applyProtection="1">
      <alignment horizontal="center"/>
    </xf>
    <xf numFmtId="0" fontId="7" fillId="0" borderId="0" xfId="0" applyFont="1" applyFill="1" applyBorder="1" applyProtection="1"/>
    <xf numFmtId="0" fontId="7" fillId="0" borderId="0" xfId="0" applyFont="1" applyFill="1" applyBorder="1" applyAlignment="1" applyProtection="1">
      <alignment horizontal="center"/>
    </xf>
    <xf numFmtId="164" fontId="7" fillId="0" borderId="0" xfId="0" applyNumberFormat="1" applyFont="1" applyFill="1" applyBorder="1" applyAlignment="1" applyProtection="1">
      <alignment horizontal="center"/>
    </xf>
    <xf numFmtId="0" fontId="0" fillId="5" borderId="2" xfId="0" applyFill="1" applyBorder="1" applyProtection="1"/>
    <xf numFmtId="14" fontId="0" fillId="5" borderId="2" xfId="0" applyNumberFormat="1" applyFill="1" applyBorder="1" applyProtection="1"/>
    <xf numFmtId="164" fontId="0" fillId="5" borderId="2" xfId="1" applyNumberFormat="1" applyFont="1" applyFill="1" applyBorder="1" applyProtection="1"/>
    <xf numFmtId="164" fontId="0" fillId="5" borderId="3" xfId="1" applyNumberFormat="1" applyFont="1" applyFill="1" applyBorder="1" applyProtection="1"/>
    <xf numFmtId="164" fontId="0" fillId="5" borderId="4" xfId="1" applyNumberFormat="1" applyFont="1" applyFill="1" applyBorder="1" applyProtection="1"/>
    <xf numFmtId="164" fontId="0" fillId="7" borderId="2" xfId="0" applyNumberFormat="1" applyFont="1" applyFill="1" applyBorder="1" applyProtection="1"/>
    <xf numFmtId="14" fontId="0" fillId="7" borderId="2" xfId="0" applyNumberFormat="1" applyFont="1" applyFill="1" applyBorder="1" applyProtection="1"/>
    <xf numFmtId="0" fontId="0" fillId="7" borderId="2" xfId="0" applyFont="1" applyFill="1" applyBorder="1" applyProtection="1"/>
    <xf numFmtId="164" fontId="0" fillId="7" borderId="2" xfId="1" applyNumberFormat="1" applyFont="1" applyFill="1" applyBorder="1" applyProtection="1"/>
    <xf numFmtId="164" fontId="0" fillId="7" borderId="8" xfId="1" applyNumberFormat="1" applyFont="1" applyFill="1" applyBorder="1" applyProtection="1"/>
    <xf numFmtId="164" fontId="0" fillId="7" borderId="4" xfId="1" applyNumberFormat="1" applyFont="1" applyFill="1" applyBorder="1" applyProtection="1"/>
    <xf numFmtId="0" fontId="0" fillId="8" borderId="6" xfId="0" applyFont="1" applyFill="1" applyBorder="1" applyAlignment="1" applyProtection="1">
      <alignment horizontal="center"/>
    </xf>
    <xf numFmtId="0" fontId="0" fillId="0" borderId="2" xfId="0" applyBorder="1" applyProtection="1"/>
    <xf numFmtId="14" fontId="0" fillId="0" borderId="2" xfId="0" applyNumberFormat="1" applyBorder="1" applyProtection="1"/>
    <xf numFmtId="164" fontId="0" fillId="0" borderId="2" xfId="1" applyNumberFormat="1" applyFont="1" applyBorder="1" applyProtection="1"/>
    <xf numFmtId="164" fontId="0" fillId="0" borderId="3" xfId="1" applyNumberFormat="1" applyFont="1" applyBorder="1" applyProtection="1"/>
    <xf numFmtId="164" fontId="0" fillId="0" borderId="4" xfId="1" applyNumberFormat="1" applyFont="1" applyBorder="1" applyProtection="1"/>
    <xf numFmtId="164" fontId="0" fillId="0" borderId="2" xfId="0" applyNumberFormat="1" applyFont="1" applyBorder="1" applyProtection="1"/>
    <xf numFmtId="14" fontId="0" fillId="0" borderId="2" xfId="0" applyNumberFormat="1" applyFont="1" applyBorder="1" applyProtection="1"/>
    <xf numFmtId="0" fontId="0" fillId="0" borderId="2" xfId="0" applyFont="1" applyBorder="1" applyProtection="1"/>
    <xf numFmtId="164" fontId="0" fillId="0" borderId="8" xfId="1" applyNumberFormat="1" applyFont="1" applyBorder="1" applyProtection="1"/>
    <xf numFmtId="0" fontId="0" fillId="0" borderId="6" xfId="0" applyFont="1" applyBorder="1" applyAlignment="1" applyProtection="1">
      <alignment horizontal="center"/>
    </xf>
    <xf numFmtId="0" fontId="13" fillId="0" borderId="0" xfId="0" applyFont="1" applyProtection="1"/>
    <xf numFmtId="0" fontId="9" fillId="0" borderId="0" xfId="0" applyFont="1" applyProtection="1"/>
    <xf numFmtId="0" fontId="10" fillId="0" borderId="0" xfId="0" applyFont="1" applyProtection="1"/>
    <xf numFmtId="0" fontId="9" fillId="0" borderId="7" xfId="0" applyFont="1" applyBorder="1" applyProtection="1"/>
    <xf numFmtId="0" fontId="9" fillId="0" borderId="7" xfId="0" applyFont="1" applyBorder="1" applyAlignment="1" applyProtection="1">
      <alignment horizontal="center"/>
    </xf>
    <xf numFmtId="164" fontId="9" fillId="0" borderId="7" xfId="0" applyNumberFormat="1" applyFont="1" applyBorder="1" applyAlignment="1" applyProtection="1">
      <alignment horizontal="center"/>
    </xf>
    <xf numFmtId="14" fontId="0" fillId="8" borderId="5" xfId="0" applyNumberFormat="1" applyFont="1" applyFill="1" applyBorder="1" applyProtection="1"/>
    <xf numFmtId="164" fontId="0" fillId="8" borderId="5" xfId="1" applyNumberFormat="1" applyFont="1" applyFill="1" applyBorder="1" applyProtection="1"/>
    <xf numFmtId="164" fontId="0" fillId="8" borderId="5" xfId="0" applyNumberFormat="1" applyFont="1" applyFill="1" applyBorder="1" applyProtection="1"/>
    <xf numFmtId="165" fontId="0" fillId="8" borderId="5" xfId="0" applyNumberFormat="1" applyFont="1" applyFill="1" applyBorder="1" applyProtection="1"/>
    <xf numFmtId="164" fontId="14" fillId="0" borderId="0" xfId="0" applyNumberFormat="1" applyFont="1" applyProtection="1"/>
    <xf numFmtId="14" fontId="0" fillId="0" borderId="5" xfId="0" applyNumberFormat="1" applyFont="1" applyBorder="1" applyProtection="1"/>
    <xf numFmtId="164" fontId="0" fillId="0" borderId="5" xfId="1" applyNumberFormat="1" applyFont="1" applyBorder="1" applyProtection="1"/>
    <xf numFmtId="164" fontId="0" fillId="0" borderId="5" xfId="0" applyNumberFormat="1" applyFont="1" applyBorder="1" applyProtection="1"/>
    <xf numFmtId="165" fontId="0" fillId="0" borderId="5" xfId="0" applyNumberFormat="1" applyFont="1" applyBorder="1" applyProtection="1"/>
    <xf numFmtId="164" fontId="0" fillId="8" borderId="3" xfId="1" applyNumberFormat="1" applyFont="1" applyFill="1" applyBorder="1" applyProtection="1"/>
    <xf numFmtId="164" fontId="0" fillId="8" borderId="4" xfId="1" applyNumberFormat="1" applyFont="1" applyFill="1" applyBorder="1" applyProtection="1"/>
    <xf numFmtId="0" fontId="13" fillId="0" borderId="0" xfId="0" applyFont="1" applyAlignment="1" applyProtection="1">
      <alignment horizontal="right"/>
    </xf>
    <xf numFmtId="43" fontId="0" fillId="0" borderId="5" xfId="0" applyNumberFormat="1" applyFont="1" applyBorder="1" applyProtection="1"/>
    <xf numFmtId="43" fontId="0" fillId="8" borderId="5" xfId="0" applyNumberFormat="1" applyFont="1" applyFill="1" applyBorder="1" applyProtection="1"/>
    <xf numFmtId="14" fontId="0" fillId="0" borderId="3" xfId="0" applyNumberFormat="1" applyFont="1" applyBorder="1" applyProtection="1"/>
    <xf numFmtId="164" fontId="0" fillId="0" borderId="3" xfId="0" applyNumberFormat="1" applyFont="1" applyBorder="1" applyProtection="1"/>
    <xf numFmtId="43" fontId="0" fillId="0" borderId="3" xfId="0" applyNumberFormat="1" applyFont="1" applyBorder="1" applyProtection="1"/>
    <xf numFmtId="165" fontId="0" fillId="0" borderId="3" xfId="0" applyNumberFormat="1" applyFont="1" applyBorder="1" applyProtection="1"/>
    <xf numFmtId="0" fontId="13" fillId="4" borderId="0" xfId="0" applyFont="1" applyFill="1" applyAlignment="1" applyProtection="1">
      <alignment horizontal="right"/>
    </xf>
    <xf numFmtId="14" fontId="0" fillId="0" borderId="0" xfId="0" applyNumberFormat="1" applyFont="1" applyFill="1" applyBorder="1" applyProtection="1"/>
    <xf numFmtId="0" fontId="0" fillId="0" borderId="0" xfId="0" applyFont="1" applyFill="1" applyBorder="1" applyProtection="1"/>
    <xf numFmtId="43" fontId="0" fillId="0" borderId="0" xfId="0" applyNumberFormat="1" applyFont="1" applyFill="1" applyBorder="1" applyProtection="1"/>
    <xf numFmtId="165" fontId="0" fillId="0" borderId="0" xfId="0" applyNumberFormat="1" applyFont="1" applyFill="1" applyBorder="1" applyProtection="1"/>
    <xf numFmtId="164" fontId="0" fillId="0" borderId="0" xfId="1" applyNumberFormat="1" applyFont="1" applyFill="1" applyBorder="1" applyProtection="1"/>
    <xf numFmtId="0" fontId="0" fillId="0" borderId="0" xfId="0" applyFill="1" applyBorder="1" applyProtection="1"/>
    <xf numFmtId="43" fontId="3" fillId="0" borderId="0" xfId="0" applyNumberFormat="1" applyFont="1" applyAlignment="1" applyProtection="1">
      <alignment horizontal="right"/>
    </xf>
    <xf numFmtId="16" fontId="6" fillId="2" borderId="9" xfId="0" applyNumberFormat="1" applyFont="1" applyFill="1" applyBorder="1" applyProtection="1">
      <protection locked="0"/>
    </xf>
  </cellXfs>
  <cellStyles count="3">
    <cellStyle name="Comma" xfId="1" builtinId="3"/>
    <cellStyle name="Normal" xfId="0" builtinId="0"/>
    <cellStyle name="Percent" xfId="2" builtinId="5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4"/>
  <c:chart>
    <c:plotArea>
      <c:layout>
        <c:manualLayout>
          <c:layoutTarget val="inner"/>
          <c:xMode val="edge"/>
          <c:yMode val="edge"/>
          <c:x val="4.0784240568152066E-2"/>
          <c:y val="5.3830398472918164E-2"/>
          <c:w val="0.92231756958523847"/>
          <c:h val="0.81346608533437448"/>
        </c:manualLayout>
      </c:layout>
      <c:areaChart>
        <c:grouping val="stacked"/>
        <c:ser>
          <c:idx val="0"/>
          <c:order val="0"/>
          <c:tx>
            <c:strRef>
              <c:f>Weight!$B$3</c:f>
              <c:strCache>
                <c:ptCount val="1"/>
                <c:pt idx="0">
                  <c:v>Weight</c:v>
                </c:pt>
              </c:strCache>
            </c:strRef>
          </c:tx>
          <c:cat>
            <c:numRef>
              <c:f>Weight!$A$4:$A$171</c:f>
              <c:numCache>
                <c:formatCode>d\-mmm</c:formatCode>
                <c:ptCount val="168"/>
                <c:pt idx="0">
                  <c:v>41600</c:v>
                </c:pt>
                <c:pt idx="1">
                  <c:v>41601</c:v>
                </c:pt>
                <c:pt idx="2">
                  <c:v>41602</c:v>
                </c:pt>
                <c:pt idx="3">
                  <c:v>41603</c:v>
                </c:pt>
                <c:pt idx="4">
                  <c:v>41604</c:v>
                </c:pt>
                <c:pt idx="5">
                  <c:v>41605</c:v>
                </c:pt>
                <c:pt idx="6">
                  <c:v>41606</c:v>
                </c:pt>
                <c:pt idx="7">
                  <c:v>41607</c:v>
                </c:pt>
                <c:pt idx="8">
                  <c:v>41608</c:v>
                </c:pt>
                <c:pt idx="9">
                  <c:v>41609</c:v>
                </c:pt>
                <c:pt idx="10">
                  <c:v>41610</c:v>
                </c:pt>
                <c:pt idx="11">
                  <c:v>41611</c:v>
                </c:pt>
                <c:pt idx="12">
                  <c:v>41612</c:v>
                </c:pt>
                <c:pt idx="13">
                  <c:v>41613</c:v>
                </c:pt>
                <c:pt idx="14">
                  <c:v>41614</c:v>
                </c:pt>
                <c:pt idx="15">
                  <c:v>41615</c:v>
                </c:pt>
                <c:pt idx="16">
                  <c:v>41616</c:v>
                </c:pt>
                <c:pt idx="17">
                  <c:v>41617</c:v>
                </c:pt>
                <c:pt idx="18">
                  <c:v>41618</c:v>
                </c:pt>
                <c:pt idx="19">
                  <c:v>41619</c:v>
                </c:pt>
                <c:pt idx="20">
                  <c:v>41620</c:v>
                </c:pt>
                <c:pt idx="21">
                  <c:v>41621</c:v>
                </c:pt>
                <c:pt idx="22">
                  <c:v>41622</c:v>
                </c:pt>
                <c:pt idx="23">
                  <c:v>41623</c:v>
                </c:pt>
                <c:pt idx="24">
                  <c:v>41624</c:v>
                </c:pt>
                <c:pt idx="25">
                  <c:v>41625</c:v>
                </c:pt>
                <c:pt idx="26">
                  <c:v>41626</c:v>
                </c:pt>
                <c:pt idx="27">
                  <c:v>41627</c:v>
                </c:pt>
                <c:pt idx="28">
                  <c:v>41628</c:v>
                </c:pt>
                <c:pt idx="29">
                  <c:v>41629</c:v>
                </c:pt>
                <c:pt idx="30">
                  <c:v>41630</c:v>
                </c:pt>
                <c:pt idx="31">
                  <c:v>41631</c:v>
                </c:pt>
                <c:pt idx="32">
                  <c:v>41632</c:v>
                </c:pt>
                <c:pt idx="33">
                  <c:v>41633</c:v>
                </c:pt>
                <c:pt idx="34">
                  <c:v>41634</c:v>
                </c:pt>
                <c:pt idx="35">
                  <c:v>41635</c:v>
                </c:pt>
                <c:pt idx="36">
                  <c:v>41636</c:v>
                </c:pt>
                <c:pt idx="37">
                  <c:v>41637</c:v>
                </c:pt>
                <c:pt idx="38">
                  <c:v>41638</c:v>
                </c:pt>
                <c:pt idx="39">
                  <c:v>41639</c:v>
                </c:pt>
                <c:pt idx="40">
                  <c:v>41640</c:v>
                </c:pt>
                <c:pt idx="41">
                  <c:v>41641</c:v>
                </c:pt>
                <c:pt idx="42">
                  <c:v>41642</c:v>
                </c:pt>
                <c:pt idx="43">
                  <c:v>41643</c:v>
                </c:pt>
                <c:pt idx="44">
                  <c:v>41644</c:v>
                </c:pt>
                <c:pt idx="45">
                  <c:v>41645</c:v>
                </c:pt>
                <c:pt idx="46">
                  <c:v>41646</c:v>
                </c:pt>
                <c:pt idx="47">
                  <c:v>41647</c:v>
                </c:pt>
                <c:pt idx="48">
                  <c:v>41648</c:v>
                </c:pt>
                <c:pt idx="49">
                  <c:v>41649</c:v>
                </c:pt>
                <c:pt idx="50">
                  <c:v>41650</c:v>
                </c:pt>
                <c:pt idx="51">
                  <c:v>41651</c:v>
                </c:pt>
                <c:pt idx="52">
                  <c:v>41652</c:v>
                </c:pt>
                <c:pt idx="53">
                  <c:v>41653</c:v>
                </c:pt>
                <c:pt idx="54">
                  <c:v>41654</c:v>
                </c:pt>
                <c:pt idx="55">
                  <c:v>41655</c:v>
                </c:pt>
                <c:pt idx="56">
                  <c:v>41656</c:v>
                </c:pt>
                <c:pt idx="57">
                  <c:v>41657</c:v>
                </c:pt>
                <c:pt idx="58">
                  <c:v>41658</c:v>
                </c:pt>
                <c:pt idx="59">
                  <c:v>41659</c:v>
                </c:pt>
                <c:pt idx="60">
                  <c:v>41660</c:v>
                </c:pt>
                <c:pt idx="61">
                  <c:v>41661</c:v>
                </c:pt>
                <c:pt idx="62">
                  <c:v>41662</c:v>
                </c:pt>
                <c:pt idx="63">
                  <c:v>41663</c:v>
                </c:pt>
                <c:pt idx="64">
                  <c:v>41664</c:v>
                </c:pt>
                <c:pt idx="65">
                  <c:v>41665</c:v>
                </c:pt>
                <c:pt idx="66">
                  <c:v>41666</c:v>
                </c:pt>
                <c:pt idx="67">
                  <c:v>41667</c:v>
                </c:pt>
                <c:pt idx="68">
                  <c:v>41668</c:v>
                </c:pt>
                <c:pt idx="69">
                  <c:v>41669</c:v>
                </c:pt>
                <c:pt idx="70">
                  <c:v>41670</c:v>
                </c:pt>
                <c:pt idx="71">
                  <c:v>41671</c:v>
                </c:pt>
                <c:pt idx="72">
                  <c:v>41672</c:v>
                </c:pt>
                <c:pt idx="73">
                  <c:v>41673</c:v>
                </c:pt>
                <c:pt idx="74">
                  <c:v>41674</c:v>
                </c:pt>
                <c:pt idx="75">
                  <c:v>41675</c:v>
                </c:pt>
                <c:pt idx="76">
                  <c:v>41676</c:v>
                </c:pt>
                <c:pt idx="77">
                  <c:v>41677</c:v>
                </c:pt>
                <c:pt idx="78">
                  <c:v>41678</c:v>
                </c:pt>
                <c:pt idx="79">
                  <c:v>41679</c:v>
                </c:pt>
                <c:pt idx="80">
                  <c:v>41680</c:v>
                </c:pt>
                <c:pt idx="81">
                  <c:v>41681</c:v>
                </c:pt>
                <c:pt idx="82">
                  <c:v>41682</c:v>
                </c:pt>
                <c:pt idx="83">
                  <c:v>41683</c:v>
                </c:pt>
                <c:pt idx="84">
                  <c:v>41684</c:v>
                </c:pt>
                <c:pt idx="85">
                  <c:v>41685</c:v>
                </c:pt>
                <c:pt idx="86">
                  <c:v>41686</c:v>
                </c:pt>
                <c:pt idx="87">
                  <c:v>41687</c:v>
                </c:pt>
                <c:pt idx="88">
                  <c:v>41688</c:v>
                </c:pt>
                <c:pt idx="89">
                  <c:v>41689</c:v>
                </c:pt>
                <c:pt idx="90">
                  <c:v>41690</c:v>
                </c:pt>
                <c:pt idx="91">
                  <c:v>41691</c:v>
                </c:pt>
                <c:pt idx="92">
                  <c:v>41692</c:v>
                </c:pt>
                <c:pt idx="93">
                  <c:v>41693</c:v>
                </c:pt>
                <c:pt idx="94">
                  <c:v>41694</c:v>
                </c:pt>
                <c:pt idx="95">
                  <c:v>41695</c:v>
                </c:pt>
                <c:pt idx="96">
                  <c:v>41696</c:v>
                </c:pt>
                <c:pt idx="97">
                  <c:v>41697</c:v>
                </c:pt>
                <c:pt idx="98">
                  <c:v>41698</c:v>
                </c:pt>
                <c:pt idx="99">
                  <c:v>41699</c:v>
                </c:pt>
                <c:pt idx="100">
                  <c:v>41700</c:v>
                </c:pt>
                <c:pt idx="101">
                  <c:v>41701</c:v>
                </c:pt>
                <c:pt idx="102">
                  <c:v>41702</c:v>
                </c:pt>
                <c:pt idx="103">
                  <c:v>41703</c:v>
                </c:pt>
                <c:pt idx="104">
                  <c:v>41704</c:v>
                </c:pt>
                <c:pt idx="105">
                  <c:v>41705</c:v>
                </c:pt>
                <c:pt idx="106">
                  <c:v>41706</c:v>
                </c:pt>
                <c:pt idx="107">
                  <c:v>41707</c:v>
                </c:pt>
                <c:pt idx="108">
                  <c:v>41708</c:v>
                </c:pt>
                <c:pt idx="109">
                  <c:v>41709</c:v>
                </c:pt>
                <c:pt idx="110">
                  <c:v>41710</c:v>
                </c:pt>
                <c:pt idx="111">
                  <c:v>41711</c:v>
                </c:pt>
                <c:pt idx="112">
                  <c:v>41712</c:v>
                </c:pt>
                <c:pt idx="113">
                  <c:v>41713</c:v>
                </c:pt>
                <c:pt idx="114">
                  <c:v>41714</c:v>
                </c:pt>
                <c:pt idx="115">
                  <c:v>41715</c:v>
                </c:pt>
                <c:pt idx="116">
                  <c:v>41716</c:v>
                </c:pt>
                <c:pt idx="117">
                  <c:v>41717</c:v>
                </c:pt>
                <c:pt idx="118">
                  <c:v>41718</c:v>
                </c:pt>
                <c:pt idx="119">
                  <c:v>41719</c:v>
                </c:pt>
                <c:pt idx="120">
                  <c:v>41720</c:v>
                </c:pt>
                <c:pt idx="121">
                  <c:v>41721</c:v>
                </c:pt>
                <c:pt idx="122">
                  <c:v>41722</c:v>
                </c:pt>
                <c:pt idx="123">
                  <c:v>41723</c:v>
                </c:pt>
                <c:pt idx="124">
                  <c:v>41724</c:v>
                </c:pt>
                <c:pt idx="125">
                  <c:v>41725</c:v>
                </c:pt>
                <c:pt idx="126">
                  <c:v>41726</c:v>
                </c:pt>
                <c:pt idx="127">
                  <c:v>41727</c:v>
                </c:pt>
                <c:pt idx="128">
                  <c:v>41728</c:v>
                </c:pt>
                <c:pt idx="129">
                  <c:v>41729</c:v>
                </c:pt>
                <c:pt idx="130">
                  <c:v>41730</c:v>
                </c:pt>
                <c:pt idx="131">
                  <c:v>41731</c:v>
                </c:pt>
                <c:pt idx="132">
                  <c:v>41732</c:v>
                </c:pt>
                <c:pt idx="133">
                  <c:v>41733</c:v>
                </c:pt>
                <c:pt idx="134">
                  <c:v>41734</c:v>
                </c:pt>
                <c:pt idx="135">
                  <c:v>41735</c:v>
                </c:pt>
                <c:pt idx="136">
                  <c:v>41736</c:v>
                </c:pt>
                <c:pt idx="137">
                  <c:v>41737</c:v>
                </c:pt>
                <c:pt idx="138">
                  <c:v>41738</c:v>
                </c:pt>
                <c:pt idx="139">
                  <c:v>41739</c:v>
                </c:pt>
                <c:pt idx="140">
                  <c:v>41740</c:v>
                </c:pt>
                <c:pt idx="141">
                  <c:v>41741</c:v>
                </c:pt>
                <c:pt idx="142">
                  <c:v>41742</c:v>
                </c:pt>
                <c:pt idx="143">
                  <c:v>41743</c:v>
                </c:pt>
                <c:pt idx="144">
                  <c:v>41744</c:v>
                </c:pt>
                <c:pt idx="145">
                  <c:v>41745</c:v>
                </c:pt>
                <c:pt idx="146">
                  <c:v>41746</c:v>
                </c:pt>
                <c:pt idx="147">
                  <c:v>41747</c:v>
                </c:pt>
                <c:pt idx="148">
                  <c:v>41748</c:v>
                </c:pt>
                <c:pt idx="149">
                  <c:v>41749</c:v>
                </c:pt>
                <c:pt idx="150">
                  <c:v>41750</c:v>
                </c:pt>
                <c:pt idx="151">
                  <c:v>41751</c:v>
                </c:pt>
                <c:pt idx="152">
                  <c:v>41752</c:v>
                </c:pt>
                <c:pt idx="153">
                  <c:v>41753</c:v>
                </c:pt>
                <c:pt idx="154">
                  <c:v>41754</c:v>
                </c:pt>
                <c:pt idx="155">
                  <c:v>41755</c:v>
                </c:pt>
                <c:pt idx="156">
                  <c:v>41756</c:v>
                </c:pt>
                <c:pt idx="157">
                  <c:v>41757</c:v>
                </c:pt>
                <c:pt idx="158">
                  <c:v>41758</c:v>
                </c:pt>
                <c:pt idx="159">
                  <c:v>41759</c:v>
                </c:pt>
                <c:pt idx="160">
                  <c:v>41760</c:v>
                </c:pt>
                <c:pt idx="161">
                  <c:v>41761</c:v>
                </c:pt>
                <c:pt idx="162">
                  <c:v>41762</c:v>
                </c:pt>
                <c:pt idx="163">
                  <c:v>41763</c:v>
                </c:pt>
                <c:pt idx="164">
                  <c:v>41764</c:v>
                </c:pt>
                <c:pt idx="165">
                  <c:v>41765</c:v>
                </c:pt>
                <c:pt idx="166">
                  <c:v>41766</c:v>
                </c:pt>
                <c:pt idx="167">
                  <c:v>41767</c:v>
                </c:pt>
              </c:numCache>
            </c:numRef>
          </c:cat>
          <c:val>
            <c:numRef>
              <c:f>Weight!$B$4:$B$171</c:f>
              <c:numCache>
                <c:formatCode>_(* #,##0.0_);_(* \(#,##0.0\);_(* "-"??_);_(@_)</c:formatCode>
                <c:ptCount val="168"/>
                <c:pt idx="0">
                  <c:v>304</c:v>
                </c:pt>
                <c:pt idx="1">
                  <c:v>304</c:v>
                </c:pt>
                <c:pt idx="2">
                  <c:v>304</c:v>
                </c:pt>
                <c:pt idx="3">
                  <c:v>304</c:v>
                </c:pt>
                <c:pt idx="4">
                  <c:v>304</c:v>
                </c:pt>
                <c:pt idx="5">
                  <c:v>304</c:v>
                </c:pt>
                <c:pt idx="6">
                  <c:v>304</c:v>
                </c:pt>
                <c:pt idx="7">
                  <c:v>304</c:v>
                </c:pt>
                <c:pt idx="8">
                  <c:v>304</c:v>
                </c:pt>
                <c:pt idx="9">
                  <c:v>304</c:v>
                </c:pt>
                <c:pt idx="10">
                  <c:v>304</c:v>
                </c:pt>
                <c:pt idx="11">
                  <c:v>304</c:v>
                </c:pt>
                <c:pt idx="12">
                  <c:v>304</c:v>
                </c:pt>
                <c:pt idx="13">
                  <c:v>304</c:v>
                </c:pt>
                <c:pt idx="14">
                  <c:v>304</c:v>
                </c:pt>
                <c:pt idx="15">
                  <c:v>304</c:v>
                </c:pt>
                <c:pt idx="16">
                  <c:v>304</c:v>
                </c:pt>
                <c:pt idx="17">
                  <c:v>304</c:v>
                </c:pt>
                <c:pt idx="18">
                  <c:v>304</c:v>
                </c:pt>
                <c:pt idx="19">
                  <c:v>304</c:v>
                </c:pt>
                <c:pt idx="20">
                  <c:v>304</c:v>
                </c:pt>
                <c:pt idx="21">
                  <c:v>304</c:v>
                </c:pt>
                <c:pt idx="22">
                  <c:v>304</c:v>
                </c:pt>
                <c:pt idx="23">
                  <c:v>304</c:v>
                </c:pt>
                <c:pt idx="24">
                  <c:v>304</c:v>
                </c:pt>
                <c:pt idx="25">
                  <c:v>304</c:v>
                </c:pt>
                <c:pt idx="26">
                  <c:v>304</c:v>
                </c:pt>
                <c:pt idx="27">
                  <c:v>304</c:v>
                </c:pt>
                <c:pt idx="28">
                  <c:v>304</c:v>
                </c:pt>
                <c:pt idx="29">
                  <c:v>304</c:v>
                </c:pt>
                <c:pt idx="30">
                  <c:v>304</c:v>
                </c:pt>
                <c:pt idx="31">
                  <c:v>304</c:v>
                </c:pt>
                <c:pt idx="32">
                  <c:v>304</c:v>
                </c:pt>
                <c:pt idx="33">
                  <c:v>304</c:v>
                </c:pt>
                <c:pt idx="34">
                  <c:v>304</c:v>
                </c:pt>
                <c:pt idx="35">
                  <c:v>304</c:v>
                </c:pt>
                <c:pt idx="36">
                  <c:v>304</c:v>
                </c:pt>
                <c:pt idx="37">
                  <c:v>304</c:v>
                </c:pt>
                <c:pt idx="38">
                  <c:v>304</c:v>
                </c:pt>
                <c:pt idx="39">
                  <c:v>304</c:v>
                </c:pt>
                <c:pt idx="40">
                  <c:v>304</c:v>
                </c:pt>
                <c:pt idx="41">
                  <c:v>304</c:v>
                </c:pt>
                <c:pt idx="42">
                  <c:v>304</c:v>
                </c:pt>
                <c:pt idx="43">
                  <c:v>304</c:v>
                </c:pt>
                <c:pt idx="44">
                  <c:v>304</c:v>
                </c:pt>
                <c:pt idx="45">
                  <c:v>304</c:v>
                </c:pt>
                <c:pt idx="46">
                  <c:v>304</c:v>
                </c:pt>
                <c:pt idx="47">
                  <c:v>304</c:v>
                </c:pt>
                <c:pt idx="48">
                  <c:v>304</c:v>
                </c:pt>
                <c:pt idx="49">
                  <c:v>304</c:v>
                </c:pt>
                <c:pt idx="50">
                  <c:v>304</c:v>
                </c:pt>
                <c:pt idx="51">
                  <c:v>304</c:v>
                </c:pt>
                <c:pt idx="52">
                  <c:v>304</c:v>
                </c:pt>
                <c:pt idx="53">
                  <c:v>304</c:v>
                </c:pt>
                <c:pt idx="54">
                  <c:v>304</c:v>
                </c:pt>
                <c:pt idx="55">
                  <c:v>304</c:v>
                </c:pt>
                <c:pt idx="56">
                  <c:v>304</c:v>
                </c:pt>
                <c:pt idx="57">
                  <c:v>304</c:v>
                </c:pt>
                <c:pt idx="58">
                  <c:v>304</c:v>
                </c:pt>
                <c:pt idx="59">
                  <c:v>304</c:v>
                </c:pt>
                <c:pt idx="60">
                  <c:v>304</c:v>
                </c:pt>
                <c:pt idx="61">
                  <c:v>304</c:v>
                </c:pt>
                <c:pt idx="62">
                  <c:v>304</c:v>
                </c:pt>
                <c:pt idx="63">
                  <c:v>304</c:v>
                </c:pt>
                <c:pt idx="64">
                  <c:v>304</c:v>
                </c:pt>
                <c:pt idx="65">
                  <c:v>304</c:v>
                </c:pt>
                <c:pt idx="66">
                  <c:v>304</c:v>
                </c:pt>
                <c:pt idx="67">
                  <c:v>304</c:v>
                </c:pt>
                <c:pt idx="68">
                  <c:v>304</c:v>
                </c:pt>
                <c:pt idx="69">
                  <c:v>304</c:v>
                </c:pt>
                <c:pt idx="70">
                  <c:v>304</c:v>
                </c:pt>
                <c:pt idx="71">
                  <c:v>304</c:v>
                </c:pt>
                <c:pt idx="72">
                  <c:v>304</c:v>
                </c:pt>
                <c:pt idx="73">
                  <c:v>304</c:v>
                </c:pt>
                <c:pt idx="74">
                  <c:v>304</c:v>
                </c:pt>
                <c:pt idx="75">
                  <c:v>304</c:v>
                </c:pt>
                <c:pt idx="76">
                  <c:v>304</c:v>
                </c:pt>
                <c:pt idx="77">
                  <c:v>304</c:v>
                </c:pt>
                <c:pt idx="78">
                  <c:v>304</c:v>
                </c:pt>
                <c:pt idx="79">
                  <c:v>304</c:v>
                </c:pt>
                <c:pt idx="80">
                  <c:v>304</c:v>
                </c:pt>
                <c:pt idx="81">
                  <c:v>304</c:v>
                </c:pt>
                <c:pt idx="82">
                  <c:v>304</c:v>
                </c:pt>
                <c:pt idx="83">
                  <c:v>304</c:v>
                </c:pt>
                <c:pt idx="84">
                  <c:v>304</c:v>
                </c:pt>
                <c:pt idx="85">
                  <c:v>304</c:v>
                </c:pt>
                <c:pt idx="86">
                  <c:v>304</c:v>
                </c:pt>
                <c:pt idx="87">
                  <c:v>304</c:v>
                </c:pt>
                <c:pt idx="88">
                  <c:v>304</c:v>
                </c:pt>
                <c:pt idx="89">
                  <c:v>304</c:v>
                </c:pt>
                <c:pt idx="90">
                  <c:v>304</c:v>
                </c:pt>
                <c:pt idx="91">
                  <c:v>304</c:v>
                </c:pt>
                <c:pt idx="92">
                  <c:v>304</c:v>
                </c:pt>
                <c:pt idx="93">
                  <c:v>304</c:v>
                </c:pt>
                <c:pt idx="94">
                  <c:v>304</c:v>
                </c:pt>
                <c:pt idx="95">
                  <c:v>304</c:v>
                </c:pt>
                <c:pt idx="96">
                  <c:v>304</c:v>
                </c:pt>
                <c:pt idx="97">
                  <c:v>304</c:v>
                </c:pt>
                <c:pt idx="98">
                  <c:v>304</c:v>
                </c:pt>
                <c:pt idx="99">
                  <c:v>304</c:v>
                </c:pt>
                <c:pt idx="100">
                  <c:v>304</c:v>
                </c:pt>
                <c:pt idx="101">
                  <c:v>304</c:v>
                </c:pt>
                <c:pt idx="102">
                  <c:v>304</c:v>
                </c:pt>
                <c:pt idx="103">
                  <c:v>304</c:v>
                </c:pt>
                <c:pt idx="104">
                  <c:v>304</c:v>
                </c:pt>
                <c:pt idx="105">
                  <c:v>304</c:v>
                </c:pt>
                <c:pt idx="106">
                  <c:v>304</c:v>
                </c:pt>
                <c:pt idx="107">
                  <c:v>304</c:v>
                </c:pt>
                <c:pt idx="108">
                  <c:v>304</c:v>
                </c:pt>
                <c:pt idx="109">
                  <c:v>304</c:v>
                </c:pt>
                <c:pt idx="110">
                  <c:v>304</c:v>
                </c:pt>
                <c:pt idx="111">
                  <c:v>304</c:v>
                </c:pt>
                <c:pt idx="112">
                  <c:v>304</c:v>
                </c:pt>
                <c:pt idx="113">
                  <c:v>304</c:v>
                </c:pt>
                <c:pt idx="114">
                  <c:v>304</c:v>
                </c:pt>
                <c:pt idx="115">
                  <c:v>304</c:v>
                </c:pt>
                <c:pt idx="116">
                  <c:v>304</c:v>
                </c:pt>
                <c:pt idx="117">
                  <c:v>304</c:v>
                </c:pt>
                <c:pt idx="118">
                  <c:v>304</c:v>
                </c:pt>
                <c:pt idx="119">
                  <c:v>304</c:v>
                </c:pt>
                <c:pt idx="120">
                  <c:v>304</c:v>
                </c:pt>
                <c:pt idx="121">
                  <c:v>304</c:v>
                </c:pt>
                <c:pt idx="122">
                  <c:v>304</c:v>
                </c:pt>
                <c:pt idx="123">
                  <c:v>304</c:v>
                </c:pt>
                <c:pt idx="124">
                  <c:v>304</c:v>
                </c:pt>
                <c:pt idx="125">
                  <c:v>304</c:v>
                </c:pt>
                <c:pt idx="126">
                  <c:v>304</c:v>
                </c:pt>
                <c:pt idx="127">
                  <c:v>304</c:v>
                </c:pt>
                <c:pt idx="128">
                  <c:v>304</c:v>
                </c:pt>
                <c:pt idx="129">
                  <c:v>304</c:v>
                </c:pt>
                <c:pt idx="130">
                  <c:v>304</c:v>
                </c:pt>
                <c:pt idx="131">
                  <c:v>304</c:v>
                </c:pt>
                <c:pt idx="132">
                  <c:v>304</c:v>
                </c:pt>
                <c:pt idx="133">
                  <c:v>304</c:v>
                </c:pt>
                <c:pt idx="134">
                  <c:v>304</c:v>
                </c:pt>
                <c:pt idx="135">
                  <c:v>304</c:v>
                </c:pt>
                <c:pt idx="136">
                  <c:v>304</c:v>
                </c:pt>
                <c:pt idx="137">
                  <c:v>304</c:v>
                </c:pt>
                <c:pt idx="138">
                  <c:v>304</c:v>
                </c:pt>
                <c:pt idx="139">
                  <c:v>304</c:v>
                </c:pt>
                <c:pt idx="140">
                  <c:v>304</c:v>
                </c:pt>
                <c:pt idx="141">
                  <c:v>304</c:v>
                </c:pt>
                <c:pt idx="142">
                  <c:v>304</c:v>
                </c:pt>
                <c:pt idx="143">
                  <c:v>304</c:v>
                </c:pt>
                <c:pt idx="144">
                  <c:v>304</c:v>
                </c:pt>
                <c:pt idx="145">
                  <c:v>304</c:v>
                </c:pt>
                <c:pt idx="146">
                  <c:v>304</c:v>
                </c:pt>
                <c:pt idx="147">
                  <c:v>304</c:v>
                </c:pt>
                <c:pt idx="148">
                  <c:v>304</c:v>
                </c:pt>
                <c:pt idx="149">
                  <c:v>304</c:v>
                </c:pt>
                <c:pt idx="150">
                  <c:v>304</c:v>
                </c:pt>
                <c:pt idx="151">
                  <c:v>304</c:v>
                </c:pt>
                <c:pt idx="152">
                  <c:v>304</c:v>
                </c:pt>
                <c:pt idx="153">
                  <c:v>304</c:v>
                </c:pt>
                <c:pt idx="154">
                  <c:v>304</c:v>
                </c:pt>
                <c:pt idx="155">
                  <c:v>304</c:v>
                </c:pt>
                <c:pt idx="156">
                  <c:v>304</c:v>
                </c:pt>
                <c:pt idx="157">
                  <c:v>304</c:v>
                </c:pt>
                <c:pt idx="158">
                  <c:v>304</c:v>
                </c:pt>
                <c:pt idx="159">
                  <c:v>304</c:v>
                </c:pt>
                <c:pt idx="160">
                  <c:v>304</c:v>
                </c:pt>
                <c:pt idx="161">
                  <c:v>304</c:v>
                </c:pt>
                <c:pt idx="162">
                  <c:v>304</c:v>
                </c:pt>
                <c:pt idx="163">
                  <c:v>304</c:v>
                </c:pt>
                <c:pt idx="164">
                  <c:v>304</c:v>
                </c:pt>
                <c:pt idx="165">
                  <c:v>304</c:v>
                </c:pt>
                <c:pt idx="166">
                  <c:v>304</c:v>
                </c:pt>
                <c:pt idx="167">
                  <c:v>304</c:v>
                </c:pt>
              </c:numCache>
            </c:numRef>
          </c:val>
        </c:ser>
        <c:ser>
          <c:idx val="1"/>
          <c:order val="1"/>
          <c:tx>
            <c:strRef>
              <c:f>Weight!$C$3</c:f>
              <c:strCache>
                <c:ptCount val="1"/>
                <c:pt idx="0">
                  <c:v>Lost</c:v>
                </c:pt>
              </c:strCache>
            </c:strRef>
          </c:tx>
          <c:cat>
            <c:numRef>
              <c:f>Weight!$A$4:$A$171</c:f>
              <c:numCache>
                <c:formatCode>d\-mmm</c:formatCode>
                <c:ptCount val="168"/>
                <c:pt idx="0">
                  <c:v>41600</c:v>
                </c:pt>
                <c:pt idx="1">
                  <c:v>41601</c:v>
                </c:pt>
                <c:pt idx="2">
                  <c:v>41602</c:v>
                </c:pt>
                <c:pt idx="3">
                  <c:v>41603</c:v>
                </c:pt>
                <c:pt idx="4">
                  <c:v>41604</c:v>
                </c:pt>
                <c:pt idx="5">
                  <c:v>41605</c:v>
                </c:pt>
                <c:pt idx="6">
                  <c:v>41606</c:v>
                </c:pt>
                <c:pt idx="7">
                  <c:v>41607</c:v>
                </c:pt>
                <c:pt idx="8">
                  <c:v>41608</c:v>
                </c:pt>
                <c:pt idx="9">
                  <c:v>41609</c:v>
                </c:pt>
                <c:pt idx="10">
                  <c:v>41610</c:v>
                </c:pt>
                <c:pt idx="11">
                  <c:v>41611</c:v>
                </c:pt>
                <c:pt idx="12">
                  <c:v>41612</c:v>
                </c:pt>
                <c:pt idx="13">
                  <c:v>41613</c:v>
                </c:pt>
                <c:pt idx="14">
                  <c:v>41614</c:v>
                </c:pt>
                <c:pt idx="15">
                  <c:v>41615</c:v>
                </c:pt>
                <c:pt idx="16">
                  <c:v>41616</c:v>
                </c:pt>
                <c:pt idx="17">
                  <c:v>41617</c:v>
                </c:pt>
                <c:pt idx="18">
                  <c:v>41618</c:v>
                </c:pt>
                <c:pt idx="19">
                  <c:v>41619</c:v>
                </c:pt>
                <c:pt idx="20">
                  <c:v>41620</c:v>
                </c:pt>
                <c:pt idx="21">
                  <c:v>41621</c:v>
                </c:pt>
                <c:pt idx="22">
                  <c:v>41622</c:v>
                </c:pt>
                <c:pt idx="23">
                  <c:v>41623</c:v>
                </c:pt>
                <c:pt idx="24">
                  <c:v>41624</c:v>
                </c:pt>
                <c:pt idx="25">
                  <c:v>41625</c:v>
                </c:pt>
                <c:pt idx="26">
                  <c:v>41626</c:v>
                </c:pt>
                <c:pt idx="27">
                  <c:v>41627</c:v>
                </c:pt>
                <c:pt idx="28">
                  <c:v>41628</c:v>
                </c:pt>
                <c:pt idx="29">
                  <c:v>41629</c:v>
                </c:pt>
                <c:pt idx="30">
                  <c:v>41630</c:v>
                </c:pt>
                <c:pt idx="31">
                  <c:v>41631</c:v>
                </c:pt>
                <c:pt idx="32">
                  <c:v>41632</c:v>
                </c:pt>
                <c:pt idx="33">
                  <c:v>41633</c:v>
                </c:pt>
                <c:pt idx="34">
                  <c:v>41634</c:v>
                </c:pt>
                <c:pt idx="35">
                  <c:v>41635</c:v>
                </c:pt>
                <c:pt idx="36">
                  <c:v>41636</c:v>
                </c:pt>
                <c:pt idx="37">
                  <c:v>41637</c:v>
                </c:pt>
                <c:pt idx="38">
                  <c:v>41638</c:v>
                </c:pt>
                <c:pt idx="39">
                  <c:v>41639</c:v>
                </c:pt>
                <c:pt idx="40">
                  <c:v>41640</c:v>
                </c:pt>
                <c:pt idx="41">
                  <c:v>41641</c:v>
                </c:pt>
                <c:pt idx="42">
                  <c:v>41642</c:v>
                </c:pt>
                <c:pt idx="43">
                  <c:v>41643</c:v>
                </c:pt>
                <c:pt idx="44">
                  <c:v>41644</c:v>
                </c:pt>
                <c:pt idx="45">
                  <c:v>41645</c:v>
                </c:pt>
                <c:pt idx="46">
                  <c:v>41646</c:v>
                </c:pt>
                <c:pt idx="47">
                  <c:v>41647</c:v>
                </c:pt>
                <c:pt idx="48">
                  <c:v>41648</c:v>
                </c:pt>
                <c:pt idx="49">
                  <c:v>41649</c:v>
                </c:pt>
                <c:pt idx="50">
                  <c:v>41650</c:v>
                </c:pt>
                <c:pt idx="51">
                  <c:v>41651</c:v>
                </c:pt>
                <c:pt idx="52">
                  <c:v>41652</c:v>
                </c:pt>
                <c:pt idx="53">
                  <c:v>41653</c:v>
                </c:pt>
                <c:pt idx="54">
                  <c:v>41654</c:v>
                </c:pt>
                <c:pt idx="55">
                  <c:v>41655</c:v>
                </c:pt>
                <c:pt idx="56">
                  <c:v>41656</c:v>
                </c:pt>
                <c:pt idx="57">
                  <c:v>41657</c:v>
                </c:pt>
                <c:pt idx="58">
                  <c:v>41658</c:v>
                </c:pt>
                <c:pt idx="59">
                  <c:v>41659</c:v>
                </c:pt>
                <c:pt idx="60">
                  <c:v>41660</c:v>
                </c:pt>
                <c:pt idx="61">
                  <c:v>41661</c:v>
                </c:pt>
                <c:pt idx="62">
                  <c:v>41662</c:v>
                </c:pt>
                <c:pt idx="63">
                  <c:v>41663</c:v>
                </c:pt>
                <c:pt idx="64">
                  <c:v>41664</c:v>
                </c:pt>
                <c:pt idx="65">
                  <c:v>41665</c:v>
                </c:pt>
                <c:pt idx="66">
                  <c:v>41666</c:v>
                </c:pt>
                <c:pt idx="67">
                  <c:v>41667</c:v>
                </c:pt>
                <c:pt idx="68">
                  <c:v>41668</c:v>
                </c:pt>
                <c:pt idx="69">
                  <c:v>41669</c:v>
                </c:pt>
                <c:pt idx="70">
                  <c:v>41670</c:v>
                </c:pt>
                <c:pt idx="71">
                  <c:v>41671</c:v>
                </c:pt>
                <c:pt idx="72">
                  <c:v>41672</c:v>
                </c:pt>
                <c:pt idx="73">
                  <c:v>41673</c:v>
                </c:pt>
                <c:pt idx="74">
                  <c:v>41674</c:v>
                </c:pt>
                <c:pt idx="75">
                  <c:v>41675</c:v>
                </c:pt>
                <c:pt idx="76">
                  <c:v>41676</c:v>
                </c:pt>
                <c:pt idx="77">
                  <c:v>41677</c:v>
                </c:pt>
                <c:pt idx="78">
                  <c:v>41678</c:v>
                </c:pt>
                <c:pt idx="79">
                  <c:v>41679</c:v>
                </c:pt>
                <c:pt idx="80">
                  <c:v>41680</c:v>
                </c:pt>
                <c:pt idx="81">
                  <c:v>41681</c:v>
                </c:pt>
                <c:pt idx="82">
                  <c:v>41682</c:v>
                </c:pt>
                <c:pt idx="83">
                  <c:v>41683</c:v>
                </c:pt>
                <c:pt idx="84">
                  <c:v>41684</c:v>
                </c:pt>
                <c:pt idx="85">
                  <c:v>41685</c:v>
                </c:pt>
                <c:pt idx="86">
                  <c:v>41686</c:v>
                </c:pt>
                <c:pt idx="87">
                  <c:v>41687</c:v>
                </c:pt>
                <c:pt idx="88">
                  <c:v>41688</c:v>
                </c:pt>
                <c:pt idx="89">
                  <c:v>41689</c:v>
                </c:pt>
                <c:pt idx="90">
                  <c:v>41690</c:v>
                </c:pt>
                <c:pt idx="91">
                  <c:v>41691</c:v>
                </c:pt>
                <c:pt idx="92">
                  <c:v>41692</c:v>
                </c:pt>
                <c:pt idx="93">
                  <c:v>41693</c:v>
                </c:pt>
                <c:pt idx="94">
                  <c:v>41694</c:v>
                </c:pt>
                <c:pt idx="95">
                  <c:v>41695</c:v>
                </c:pt>
                <c:pt idx="96">
                  <c:v>41696</c:v>
                </c:pt>
                <c:pt idx="97">
                  <c:v>41697</c:v>
                </c:pt>
                <c:pt idx="98">
                  <c:v>41698</c:v>
                </c:pt>
                <c:pt idx="99">
                  <c:v>41699</c:v>
                </c:pt>
                <c:pt idx="100">
                  <c:v>41700</c:v>
                </c:pt>
                <c:pt idx="101">
                  <c:v>41701</c:v>
                </c:pt>
                <c:pt idx="102">
                  <c:v>41702</c:v>
                </c:pt>
                <c:pt idx="103">
                  <c:v>41703</c:v>
                </c:pt>
                <c:pt idx="104">
                  <c:v>41704</c:v>
                </c:pt>
                <c:pt idx="105">
                  <c:v>41705</c:v>
                </c:pt>
                <c:pt idx="106">
                  <c:v>41706</c:v>
                </c:pt>
                <c:pt idx="107">
                  <c:v>41707</c:v>
                </c:pt>
                <c:pt idx="108">
                  <c:v>41708</c:v>
                </c:pt>
                <c:pt idx="109">
                  <c:v>41709</c:v>
                </c:pt>
                <c:pt idx="110">
                  <c:v>41710</c:v>
                </c:pt>
                <c:pt idx="111">
                  <c:v>41711</c:v>
                </c:pt>
                <c:pt idx="112">
                  <c:v>41712</c:v>
                </c:pt>
                <c:pt idx="113">
                  <c:v>41713</c:v>
                </c:pt>
                <c:pt idx="114">
                  <c:v>41714</c:v>
                </c:pt>
                <c:pt idx="115">
                  <c:v>41715</c:v>
                </c:pt>
                <c:pt idx="116">
                  <c:v>41716</c:v>
                </c:pt>
                <c:pt idx="117">
                  <c:v>41717</c:v>
                </c:pt>
                <c:pt idx="118">
                  <c:v>41718</c:v>
                </c:pt>
                <c:pt idx="119">
                  <c:v>41719</c:v>
                </c:pt>
                <c:pt idx="120">
                  <c:v>41720</c:v>
                </c:pt>
                <c:pt idx="121">
                  <c:v>41721</c:v>
                </c:pt>
                <c:pt idx="122">
                  <c:v>41722</c:v>
                </c:pt>
                <c:pt idx="123">
                  <c:v>41723</c:v>
                </c:pt>
                <c:pt idx="124">
                  <c:v>41724</c:v>
                </c:pt>
                <c:pt idx="125">
                  <c:v>41725</c:v>
                </c:pt>
                <c:pt idx="126">
                  <c:v>41726</c:v>
                </c:pt>
                <c:pt idx="127">
                  <c:v>41727</c:v>
                </c:pt>
                <c:pt idx="128">
                  <c:v>41728</c:v>
                </c:pt>
                <c:pt idx="129">
                  <c:v>41729</c:v>
                </c:pt>
                <c:pt idx="130">
                  <c:v>41730</c:v>
                </c:pt>
                <c:pt idx="131">
                  <c:v>41731</c:v>
                </c:pt>
                <c:pt idx="132">
                  <c:v>41732</c:v>
                </c:pt>
                <c:pt idx="133">
                  <c:v>41733</c:v>
                </c:pt>
                <c:pt idx="134">
                  <c:v>41734</c:v>
                </c:pt>
                <c:pt idx="135">
                  <c:v>41735</c:v>
                </c:pt>
                <c:pt idx="136">
                  <c:v>41736</c:v>
                </c:pt>
                <c:pt idx="137">
                  <c:v>41737</c:v>
                </c:pt>
                <c:pt idx="138">
                  <c:v>41738</c:v>
                </c:pt>
                <c:pt idx="139">
                  <c:v>41739</c:v>
                </c:pt>
                <c:pt idx="140">
                  <c:v>41740</c:v>
                </c:pt>
                <c:pt idx="141">
                  <c:v>41741</c:v>
                </c:pt>
                <c:pt idx="142">
                  <c:v>41742</c:v>
                </c:pt>
                <c:pt idx="143">
                  <c:v>41743</c:v>
                </c:pt>
                <c:pt idx="144">
                  <c:v>41744</c:v>
                </c:pt>
                <c:pt idx="145">
                  <c:v>41745</c:v>
                </c:pt>
                <c:pt idx="146">
                  <c:v>41746</c:v>
                </c:pt>
                <c:pt idx="147">
                  <c:v>41747</c:v>
                </c:pt>
                <c:pt idx="148">
                  <c:v>41748</c:v>
                </c:pt>
                <c:pt idx="149">
                  <c:v>41749</c:v>
                </c:pt>
                <c:pt idx="150">
                  <c:v>41750</c:v>
                </c:pt>
                <c:pt idx="151">
                  <c:v>41751</c:v>
                </c:pt>
                <c:pt idx="152">
                  <c:v>41752</c:v>
                </c:pt>
                <c:pt idx="153">
                  <c:v>41753</c:v>
                </c:pt>
                <c:pt idx="154">
                  <c:v>41754</c:v>
                </c:pt>
                <c:pt idx="155">
                  <c:v>41755</c:v>
                </c:pt>
                <c:pt idx="156">
                  <c:v>41756</c:v>
                </c:pt>
                <c:pt idx="157">
                  <c:v>41757</c:v>
                </c:pt>
                <c:pt idx="158">
                  <c:v>41758</c:v>
                </c:pt>
                <c:pt idx="159">
                  <c:v>41759</c:v>
                </c:pt>
                <c:pt idx="160">
                  <c:v>41760</c:v>
                </c:pt>
                <c:pt idx="161">
                  <c:v>41761</c:v>
                </c:pt>
                <c:pt idx="162">
                  <c:v>41762</c:v>
                </c:pt>
                <c:pt idx="163">
                  <c:v>41763</c:v>
                </c:pt>
                <c:pt idx="164">
                  <c:v>41764</c:v>
                </c:pt>
                <c:pt idx="165">
                  <c:v>41765</c:v>
                </c:pt>
                <c:pt idx="166">
                  <c:v>41766</c:v>
                </c:pt>
                <c:pt idx="167">
                  <c:v>41767</c:v>
                </c:pt>
              </c:numCache>
            </c:numRef>
          </c:cat>
          <c:val>
            <c:numRef>
              <c:f>Weight!$C$4:$C$171</c:f>
              <c:numCache>
                <c:formatCode>_(* #,##0.0_);_(* \(#,##0.0\);_(* "-"??_);_(@_)</c:formatCode>
                <c:ptCount val="1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</c:numCache>
            </c:numRef>
          </c:val>
        </c:ser>
        <c:axId val="75433088"/>
        <c:axId val="75434624"/>
      </c:areaChart>
      <c:dateAx>
        <c:axId val="75433088"/>
        <c:scaling>
          <c:orientation val="minMax"/>
        </c:scaling>
        <c:axPos val="b"/>
        <c:numFmt formatCode="d\-mmm" sourceLinked="1"/>
        <c:tickLblPos val="nextTo"/>
        <c:txPr>
          <a:bodyPr rot="0" vert="horz"/>
          <a:lstStyle/>
          <a:p>
            <a:pPr>
              <a:defRPr sz="800"/>
            </a:pPr>
            <a:endParaRPr lang="en-US"/>
          </a:p>
        </c:txPr>
        <c:crossAx val="75434624"/>
        <c:crosses val="autoZero"/>
        <c:auto val="1"/>
        <c:lblOffset val="100"/>
        <c:baseTimeUnit val="days"/>
        <c:majorUnit val="7"/>
        <c:majorTimeUnit val="days"/>
      </c:dateAx>
      <c:valAx>
        <c:axId val="75434624"/>
        <c:scaling>
          <c:orientation val="minMax"/>
          <c:max val="295"/>
          <c:min val="220"/>
        </c:scaling>
        <c:axPos val="l"/>
        <c:majorGridlines>
          <c:spPr>
            <a:ln>
              <a:prstDash val="dash"/>
            </a:ln>
          </c:spPr>
        </c:majorGridlines>
        <c:numFmt formatCode="_(* #,##0.0_);_(* \(#,##0.0\);_(* &quot;-&quot;??_);_(@_)" sourceLinked="1"/>
        <c:tickLblPos val="nextTo"/>
        <c:crossAx val="75433088"/>
        <c:crosses val="autoZero"/>
        <c:crossBetween val="midCat"/>
      </c:valAx>
    </c:plotArea>
    <c:plotVisOnly val="1"/>
    <c:dispBlanksAs val="zero"/>
  </c:chart>
  <c:spPr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6"/>
  <c:chart>
    <c:autoTitleDeleted val="1"/>
    <c:plotArea>
      <c:layout/>
      <c:areaChart>
        <c:grouping val="standard"/>
        <c:ser>
          <c:idx val="0"/>
          <c:order val="0"/>
          <c:cat>
            <c:strRef>
              <c:f>Weight!$K$59:$K$82</c:f>
              <c:strCache>
                <c:ptCount val="24"/>
                <c:pt idx="0">
                  <c:v>Start</c:v>
                </c:pt>
                <c:pt idx="1">
                  <c:v>PreOp</c:v>
                </c:pt>
                <c:pt idx="2">
                  <c:v>W-1</c:v>
                </c:pt>
                <c:pt idx="3">
                  <c:v>SURG</c:v>
                </c:pt>
                <c:pt idx="4">
                  <c:v>W1</c:v>
                </c:pt>
                <c:pt idx="5">
                  <c:v>W2</c:v>
                </c:pt>
                <c:pt idx="6">
                  <c:v>W3</c:v>
                </c:pt>
                <c:pt idx="7">
                  <c:v>W4</c:v>
                </c:pt>
                <c:pt idx="8">
                  <c:v>W5</c:v>
                </c:pt>
                <c:pt idx="9">
                  <c:v>W6</c:v>
                </c:pt>
                <c:pt idx="10">
                  <c:v>W7</c:v>
                </c:pt>
                <c:pt idx="11">
                  <c:v>W8</c:v>
                </c:pt>
                <c:pt idx="12">
                  <c:v>W9</c:v>
                </c:pt>
                <c:pt idx="13">
                  <c:v>W10</c:v>
                </c:pt>
                <c:pt idx="14">
                  <c:v>W11</c:v>
                </c:pt>
                <c:pt idx="15">
                  <c:v>W12</c:v>
                </c:pt>
                <c:pt idx="16">
                  <c:v>W13</c:v>
                </c:pt>
                <c:pt idx="17">
                  <c:v>W14</c:v>
                </c:pt>
                <c:pt idx="18">
                  <c:v>W15</c:v>
                </c:pt>
                <c:pt idx="19">
                  <c:v>W16</c:v>
                </c:pt>
                <c:pt idx="20">
                  <c:v>W17</c:v>
                </c:pt>
                <c:pt idx="21">
                  <c:v>W18</c:v>
                </c:pt>
                <c:pt idx="22">
                  <c:v>W19</c:v>
                </c:pt>
                <c:pt idx="23">
                  <c:v>W20</c:v>
                </c:pt>
              </c:strCache>
            </c:strRef>
          </c:cat>
          <c:val>
            <c:numRef>
              <c:f>Weight!$O$59:$O$82</c:f>
              <c:numCache>
                <c:formatCode>_(* #,##0.0_);_(* \(#,##0.0\);_(* "-"??_);_(@_)</c:formatCode>
                <c:ptCount val="24"/>
                <c:pt idx="0">
                  <c:v>292</c:v>
                </c:pt>
                <c:pt idx="1">
                  <c:v>304</c:v>
                </c:pt>
                <c:pt idx="2">
                  <c:v>304</c:v>
                </c:pt>
                <c:pt idx="3">
                  <c:v>304</c:v>
                </c:pt>
                <c:pt idx="4">
                  <c:v>304</c:v>
                </c:pt>
                <c:pt idx="5">
                  <c:v>304</c:v>
                </c:pt>
                <c:pt idx="6">
                  <c:v>304</c:v>
                </c:pt>
                <c:pt idx="7">
                  <c:v>304</c:v>
                </c:pt>
                <c:pt idx="8">
                  <c:v>304</c:v>
                </c:pt>
                <c:pt idx="9">
                  <c:v>304</c:v>
                </c:pt>
                <c:pt idx="10">
                  <c:v>304</c:v>
                </c:pt>
                <c:pt idx="11">
                  <c:v>304</c:v>
                </c:pt>
                <c:pt idx="12">
                  <c:v>304</c:v>
                </c:pt>
                <c:pt idx="13">
                  <c:v>304</c:v>
                </c:pt>
                <c:pt idx="14">
                  <c:v>304</c:v>
                </c:pt>
                <c:pt idx="15">
                  <c:v>304</c:v>
                </c:pt>
                <c:pt idx="16">
                  <c:v>304</c:v>
                </c:pt>
                <c:pt idx="17">
                  <c:v>304</c:v>
                </c:pt>
                <c:pt idx="18">
                  <c:v>304</c:v>
                </c:pt>
                <c:pt idx="19">
                  <c:v>304</c:v>
                </c:pt>
                <c:pt idx="20">
                  <c:v>304</c:v>
                </c:pt>
                <c:pt idx="21">
                  <c:v>304</c:v>
                </c:pt>
                <c:pt idx="22">
                  <c:v>304</c:v>
                </c:pt>
                <c:pt idx="23">
                  <c:v>304</c:v>
                </c:pt>
              </c:numCache>
            </c:numRef>
          </c:val>
        </c:ser>
        <c:axId val="75585024"/>
        <c:axId val="75586560"/>
      </c:areaChart>
      <c:catAx>
        <c:axId val="75585024"/>
        <c:scaling>
          <c:orientation val="minMax"/>
        </c:scaling>
        <c:axPos val="b"/>
        <c:tickLblPos val="nextTo"/>
        <c:crossAx val="75586560"/>
        <c:crosses val="autoZero"/>
        <c:auto val="1"/>
        <c:lblAlgn val="ctr"/>
        <c:lblOffset val="100"/>
      </c:catAx>
      <c:valAx>
        <c:axId val="75586560"/>
        <c:scaling>
          <c:orientation val="minMax"/>
          <c:max val="300"/>
          <c:min val="220"/>
        </c:scaling>
        <c:axPos val="l"/>
        <c:majorGridlines>
          <c:spPr>
            <a:ln>
              <a:prstDash val="dash"/>
            </a:ln>
          </c:spPr>
        </c:majorGridlines>
        <c:numFmt formatCode="_(* #,##0.0_);_(* \(#,##0.0\);_(* &quot;-&quot;??_);_(@_)" sourceLinked="1"/>
        <c:tickLblPos val="nextTo"/>
        <c:crossAx val="75585024"/>
        <c:crosses val="autoZero"/>
        <c:crossBetween val="midCat"/>
      </c:valAx>
      <c:spPr>
        <a:solidFill>
          <a:schemeClr val="accent4">
            <a:lumMod val="20000"/>
            <a:lumOff val="80000"/>
          </a:schemeClr>
        </a:solidFill>
      </c:spPr>
    </c:plotArea>
    <c:plotVisOnly val="1"/>
    <c:dispBlanksAs val="zero"/>
  </c:chart>
  <c:spPr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areaChart>
        <c:grouping val="standard"/>
        <c:ser>
          <c:idx val="1"/>
          <c:order val="1"/>
          <c:tx>
            <c:v>Average</c:v>
          </c:tx>
          <c:spPr>
            <a:solidFill>
              <a:schemeClr val="accent4">
                <a:lumMod val="75000"/>
                <a:alpha val="35000"/>
              </a:schemeClr>
            </a:solidFill>
            <a:ln w="50800">
              <a:prstDash val="sysDash"/>
            </a:ln>
          </c:spPr>
          <c:val>
            <c:numRef>
              <c:f>Weight!$S$60:$S$84</c:f>
              <c:numCache>
                <c:formatCode>_(* #,##0.0_);_(* \(#,##0.0\);_(* "-"??_);_(@_)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axId val="75521408"/>
        <c:axId val="75572352"/>
      </c:areaChart>
      <c:barChart>
        <c:barDir val="col"/>
        <c:grouping val="clustered"/>
        <c:ser>
          <c:idx val="0"/>
          <c:order val="0"/>
          <c:spPr>
            <a:solidFill>
              <a:schemeClr val="accent4"/>
            </a:solidFill>
          </c:spPr>
          <c:cat>
            <c:strRef>
              <c:f>Weight!$K$60:$K$84</c:f>
              <c:strCache>
                <c:ptCount val="25"/>
                <c:pt idx="0">
                  <c:v>PreOp</c:v>
                </c:pt>
                <c:pt idx="1">
                  <c:v>W-1</c:v>
                </c:pt>
                <c:pt idx="2">
                  <c:v>SURG</c:v>
                </c:pt>
                <c:pt idx="3">
                  <c:v>W1</c:v>
                </c:pt>
                <c:pt idx="4">
                  <c:v>W2</c:v>
                </c:pt>
                <c:pt idx="5">
                  <c:v>W3</c:v>
                </c:pt>
                <c:pt idx="6">
                  <c:v>W4</c:v>
                </c:pt>
                <c:pt idx="7">
                  <c:v>W5</c:v>
                </c:pt>
                <c:pt idx="8">
                  <c:v>W6</c:v>
                </c:pt>
                <c:pt idx="9">
                  <c:v>W7</c:v>
                </c:pt>
                <c:pt idx="10">
                  <c:v>W8</c:v>
                </c:pt>
                <c:pt idx="11">
                  <c:v>W9</c:v>
                </c:pt>
                <c:pt idx="12">
                  <c:v>W10</c:v>
                </c:pt>
                <c:pt idx="13">
                  <c:v>W11</c:v>
                </c:pt>
                <c:pt idx="14">
                  <c:v>W12</c:v>
                </c:pt>
                <c:pt idx="15">
                  <c:v>W13</c:v>
                </c:pt>
                <c:pt idx="16">
                  <c:v>W14</c:v>
                </c:pt>
                <c:pt idx="17">
                  <c:v>W15</c:v>
                </c:pt>
                <c:pt idx="18">
                  <c:v>W16</c:v>
                </c:pt>
                <c:pt idx="19">
                  <c:v>W17</c:v>
                </c:pt>
                <c:pt idx="20">
                  <c:v>W18</c:v>
                </c:pt>
                <c:pt idx="21">
                  <c:v>W19</c:v>
                </c:pt>
                <c:pt idx="22">
                  <c:v>W20</c:v>
                </c:pt>
                <c:pt idx="23">
                  <c:v>W21</c:v>
                </c:pt>
                <c:pt idx="24">
                  <c:v>W22</c:v>
                </c:pt>
              </c:strCache>
            </c:strRef>
          </c:cat>
          <c:val>
            <c:numRef>
              <c:f>Weight!$M$60:$M$84</c:f>
              <c:numCache>
                <c:formatCode>_(* #,##0.0_);_(* \(#,##0.0\);_(* "-"??_);_(@_)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gapWidth val="30"/>
        <c:axId val="75521408"/>
        <c:axId val="75572352"/>
      </c:barChart>
      <c:catAx>
        <c:axId val="75521408"/>
        <c:scaling>
          <c:orientation val="minMax"/>
        </c:scaling>
        <c:axPos val="b"/>
        <c:tickLblPos val="nextTo"/>
        <c:crossAx val="75572352"/>
        <c:crosses val="autoZero"/>
        <c:auto val="1"/>
        <c:lblAlgn val="ctr"/>
        <c:lblOffset val="100"/>
      </c:catAx>
      <c:valAx>
        <c:axId val="75572352"/>
        <c:scaling>
          <c:orientation val="minMax"/>
        </c:scaling>
        <c:axPos val="l"/>
        <c:majorGridlines>
          <c:spPr>
            <a:ln>
              <a:prstDash val="dash"/>
            </a:ln>
          </c:spPr>
        </c:majorGridlines>
        <c:numFmt formatCode="_(* #,##0.0_);_(* \(#,##0.0\);_(* &quot;-&quot;??_);_(@_)" sourceLinked="1"/>
        <c:tickLblPos val="nextTo"/>
        <c:crossAx val="75521408"/>
        <c:crosses val="autoZero"/>
        <c:crossBetween val="between"/>
      </c:valAx>
    </c:plotArea>
    <c:plotVisOnly val="1"/>
    <c:dispBlanksAs val="gap"/>
  </c:chart>
  <c:spPr>
    <a:solidFill>
      <a:schemeClr val="accent4">
        <a:lumMod val="40000"/>
        <a:lumOff val="60000"/>
      </a:schemeClr>
    </a:solidFill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600075</xdr:colOff>
      <xdr:row>3</xdr:row>
      <xdr:rowOff>9526</xdr:rowOff>
    </xdr:from>
    <xdr:to>
      <xdr:col>25</xdr:col>
      <xdr:colOff>114300</xdr:colOff>
      <xdr:row>13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57150</xdr:colOff>
      <xdr:row>13</xdr:row>
      <xdr:rowOff>9525</xdr:rowOff>
    </xdr:from>
    <xdr:to>
      <xdr:col>24</xdr:col>
      <xdr:colOff>704850</xdr:colOff>
      <xdr:row>22</xdr:row>
      <xdr:rowOff>85725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19</xdr:col>
      <xdr:colOff>619125</xdr:colOff>
      <xdr:row>22</xdr:row>
      <xdr:rowOff>22859</xdr:rowOff>
    </xdr:from>
    <xdr:to>
      <xdr:col>24</xdr:col>
      <xdr:colOff>657225</xdr:colOff>
      <xdr:row>32</xdr:row>
      <xdr:rowOff>113917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r="17789"/>
        <a:stretch/>
      </xdr:blipFill>
      <xdr:spPr>
        <a:xfrm>
          <a:off x="12449175" y="4185284"/>
          <a:ext cx="3257550" cy="1996058"/>
        </a:xfrm>
        <a:prstGeom prst="rect">
          <a:avLst/>
        </a:prstGeom>
      </xdr:spPr>
    </xdr:pic>
    <xdr:clientData/>
  </xdr:twoCellAnchor>
  <xdr:twoCellAnchor>
    <xdr:from>
      <xdr:col>18</xdr:col>
      <xdr:colOff>180975</xdr:colOff>
      <xdr:row>59</xdr:row>
      <xdr:rowOff>0</xdr:rowOff>
    </xdr:from>
    <xdr:to>
      <xdr:col>25</xdr:col>
      <xdr:colOff>161925</xdr:colOff>
      <xdr:row>73</xdr:row>
      <xdr:rowOff>76200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0.86086</cdr:x>
      <cdr:y>0.59</cdr:y>
    </cdr:from>
    <cdr:to>
      <cdr:x>0.96096</cdr:x>
      <cdr:y>0.81</cdr:y>
    </cdr:to>
    <cdr:sp macro="" textlink="Weight!$C$171">
      <cdr:nvSpPr>
        <cdr:cNvPr id="2" name="TextBox 1"/>
        <cdr:cNvSpPr txBox="1"/>
      </cdr:nvSpPr>
      <cdr:spPr>
        <a:xfrm xmlns:a="http://schemas.openxmlformats.org/drawingml/2006/main">
          <a:off x="8191490" y="1123950"/>
          <a:ext cx="952499" cy="4190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E3666B49-F793-4EC1-887C-11D238A8F78F}" type="TxLink">
            <a:rPr lang="en-US" sz="2400">
              <a:solidFill>
                <a:schemeClr val="bg1"/>
              </a:solidFill>
            </a:rPr>
            <a:pPr/>
            <a:t> -   </a:t>
          </a:fld>
          <a:endParaRPr lang="en-US" sz="240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0.87521</cdr:x>
      <cdr:y>0.09167</cdr:y>
    </cdr:from>
    <cdr:to>
      <cdr:x>0.97131</cdr:x>
      <cdr:y>0.28167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8328002" y="174631"/>
          <a:ext cx="914437" cy="3619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2000"/>
            <a:t>Daily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0.74278</cdr:x>
      <cdr:y>0.44858</cdr:y>
    </cdr:from>
    <cdr:to>
      <cdr:x>0.95419</cdr:x>
      <cdr:y>0.68263</cdr:y>
    </cdr:to>
    <cdr:sp macro="" textlink="Weight!$C$171">
      <cdr:nvSpPr>
        <cdr:cNvPr id="2" name="TextBox 1"/>
        <cdr:cNvSpPr txBox="1"/>
      </cdr:nvSpPr>
      <cdr:spPr>
        <a:xfrm xmlns:a="http://schemas.openxmlformats.org/drawingml/2006/main">
          <a:off x="3346463" y="803268"/>
          <a:ext cx="952471" cy="4191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67ECA15-B468-4BB0-983D-759520C4422B}" type="TxLink">
            <a:rPr lang="en-US" sz="2400">
              <a:solidFill>
                <a:schemeClr val="bg1"/>
              </a:solidFill>
            </a:rPr>
            <a:pPr/>
            <a:t> -   </a:t>
          </a:fld>
          <a:endParaRPr lang="en-US" sz="240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0.74207</cdr:x>
      <cdr:y>0.04255</cdr:y>
    </cdr:from>
    <cdr:to>
      <cdr:x>0.94503</cdr:x>
      <cdr:y>0.24468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343275" y="76200"/>
          <a:ext cx="914400" cy="3619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2000"/>
            <a:t>Weekly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96"/>
  <sheetViews>
    <sheetView showGridLines="0" tabSelected="1" workbookViewId="0">
      <pane ySplit="3" topLeftCell="A7" activePane="bottomLeft" state="frozen"/>
      <selection pane="bottomLeft" activeCell="B2" sqref="B2"/>
    </sheetView>
  </sheetViews>
  <sheetFormatPr defaultRowHeight="15"/>
  <cols>
    <col min="1" max="1" width="9.140625" style="60" customWidth="1"/>
    <col min="2" max="4" width="9.140625" style="60"/>
    <col min="5" max="5" width="4.7109375" style="60" customWidth="1"/>
    <col min="6" max="6" width="9.140625" style="13"/>
    <col min="7" max="7" width="19.85546875" style="13" customWidth="1"/>
    <col min="8" max="8" width="6.42578125" style="9" customWidth="1"/>
    <col min="9" max="9" width="9.140625" style="59"/>
    <col min="10" max="12" width="9.140625" style="60"/>
    <col min="13" max="13" width="10.7109375" style="60" bestFit="1" customWidth="1"/>
    <col min="14" max="16" width="9.140625" style="60"/>
    <col min="17" max="17" width="11" style="60" customWidth="1"/>
    <col min="18" max="18" width="4.5703125" style="60" customWidth="1"/>
    <col min="19" max="19" width="10.42578125" style="60" customWidth="1"/>
    <col min="20" max="20" width="10" style="60" customWidth="1"/>
    <col min="21" max="21" width="10.5703125" style="60" customWidth="1"/>
    <col min="22" max="22" width="9.42578125" style="60" customWidth="1"/>
    <col min="23" max="24" width="9.140625" style="60"/>
    <col min="25" max="25" width="11" style="60" customWidth="1"/>
    <col min="26" max="26" width="2.85546875" style="60" customWidth="1"/>
    <col min="27" max="27" width="11" style="61" customWidth="1"/>
    <col min="28" max="16384" width="9.140625" style="60"/>
  </cols>
  <sheetData>
    <row r="1" spans="1:27">
      <c r="A1" s="58" t="s">
        <v>45</v>
      </c>
      <c r="B1" s="1">
        <v>304</v>
      </c>
      <c r="C1" s="2">
        <v>145</v>
      </c>
      <c r="D1" s="3">
        <v>64.5</v>
      </c>
      <c r="E1" s="32">
        <f>B1-C1</f>
        <v>159</v>
      </c>
      <c r="F1" s="8">
        <f>B1/(height^2)*703</f>
        <v>51.369989784267773</v>
      </c>
    </row>
    <row r="2" spans="1:27" ht="12.75" customHeight="1"/>
    <row r="3" spans="1:27">
      <c r="A3" s="58" t="s">
        <v>0</v>
      </c>
      <c r="B3" s="62" t="s">
        <v>1</v>
      </c>
      <c r="C3" s="62" t="s">
        <v>3</v>
      </c>
      <c r="D3" s="62" t="s">
        <v>2</v>
      </c>
      <c r="E3" s="62" t="s">
        <v>59</v>
      </c>
      <c r="F3" s="62" t="s">
        <v>4</v>
      </c>
      <c r="G3" s="62" t="s">
        <v>5</v>
      </c>
      <c r="H3" s="63"/>
    </row>
    <row r="4" spans="1:27">
      <c r="A4" s="48">
        <f t="shared" ref="A4:A16" si="0">A5-1</f>
        <v>41600</v>
      </c>
      <c r="B4" s="18">
        <f>B1</f>
        <v>304</v>
      </c>
      <c r="C4" s="6">
        <f>$B$1-B4</f>
        <v>0</v>
      </c>
      <c r="D4" s="6">
        <f>B4-$C$1</f>
        <v>159</v>
      </c>
      <c r="E4" s="7">
        <f t="shared" ref="E4:E35" si="1">C4/ToLose</f>
        <v>0</v>
      </c>
      <c r="F4" s="8">
        <f t="shared" ref="F4:F49" si="2">B4/(height^2)*703</f>
        <v>51.369989784267773</v>
      </c>
      <c r="G4" s="9" t="str">
        <f>IF(F4&lt;18.5,"underweight",IF(F4&lt;25,"normal",IF(F4&lt;30,"overweight",IF(F4&lt;35,"class I obesity",IF(F4&lt;40,"class II obesity", "class III obesity")))))</f>
        <v>class III obesity</v>
      </c>
      <c r="I4" s="59" t="s">
        <v>54</v>
      </c>
    </row>
    <row r="5" spans="1:27">
      <c r="A5" s="49">
        <f t="shared" si="0"/>
        <v>41601</v>
      </c>
      <c r="B5" s="20">
        <f t="shared" ref="B5:B18" si="3">B4</f>
        <v>304</v>
      </c>
      <c r="C5" s="10">
        <f t="shared" ref="C5:C49" si="4">$B$1-B5</f>
        <v>0</v>
      </c>
      <c r="D5" s="10">
        <f t="shared" ref="D5:D15" si="5">B5-$C$1</f>
        <v>159</v>
      </c>
      <c r="E5" s="11">
        <f t="shared" si="1"/>
        <v>0</v>
      </c>
      <c r="F5" s="12">
        <f t="shared" si="2"/>
        <v>51.369989784267773</v>
      </c>
      <c r="G5" s="13" t="str">
        <f t="shared" ref="G5:G49" si="6">IF(F5&lt;18.5,"underweight",IF(F5&lt;25,"normal",IF(F5&lt;30,"overweight",IF(F5&lt;35,"class I obesity",IF(F5&lt;40,"class II obesity", "class III obesity")))))</f>
        <v>class III obesity</v>
      </c>
    </row>
    <row r="6" spans="1:27">
      <c r="A6" s="49">
        <f t="shared" si="0"/>
        <v>41602</v>
      </c>
      <c r="B6" s="20">
        <f t="shared" si="3"/>
        <v>304</v>
      </c>
      <c r="C6" s="10">
        <f t="shared" si="4"/>
        <v>0</v>
      </c>
      <c r="D6" s="10">
        <f t="shared" si="5"/>
        <v>159</v>
      </c>
      <c r="E6" s="11">
        <f t="shared" si="1"/>
        <v>0</v>
      </c>
      <c r="F6" s="12">
        <f t="shared" si="2"/>
        <v>51.369989784267773</v>
      </c>
      <c r="G6" s="13" t="str">
        <f t="shared" si="6"/>
        <v>class III obesity</v>
      </c>
    </row>
    <row r="7" spans="1:27">
      <c r="A7" s="50">
        <f t="shared" si="0"/>
        <v>41603</v>
      </c>
      <c r="B7" s="20">
        <f t="shared" si="3"/>
        <v>304</v>
      </c>
      <c r="C7" s="14">
        <f t="shared" si="4"/>
        <v>0</v>
      </c>
      <c r="D7" s="14">
        <f t="shared" si="5"/>
        <v>159</v>
      </c>
      <c r="E7" s="15">
        <f t="shared" si="1"/>
        <v>0</v>
      </c>
      <c r="F7" s="16">
        <f t="shared" si="2"/>
        <v>51.369989784267773</v>
      </c>
      <c r="G7" s="17" t="str">
        <f t="shared" si="6"/>
        <v>class III obesity</v>
      </c>
      <c r="H7" s="64"/>
    </row>
    <row r="8" spans="1:27">
      <c r="A8" s="50">
        <f t="shared" si="0"/>
        <v>41604</v>
      </c>
      <c r="B8" s="20">
        <f t="shared" si="3"/>
        <v>304</v>
      </c>
      <c r="C8" s="14">
        <f t="shared" si="4"/>
        <v>0</v>
      </c>
      <c r="D8" s="14">
        <f t="shared" si="5"/>
        <v>159</v>
      </c>
      <c r="E8" s="15">
        <f t="shared" si="1"/>
        <v>0</v>
      </c>
      <c r="F8" s="16">
        <f t="shared" si="2"/>
        <v>51.369989784267773</v>
      </c>
      <c r="G8" s="17" t="str">
        <f t="shared" si="6"/>
        <v>class III obesity</v>
      </c>
      <c r="H8" s="64"/>
    </row>
    <row r="9" spans="1:27">
      <c r="A9" s="49">
        <f t="shared" si="0"/>
        <v>41605</v>
      </c>
      <c r="B9" s="20">
        <f t="shared" si="3"/>
        <v>304</v>
      </c>
      <c r="C9" s="10">
        <f t="shared" si="4"/>
        <v>0</v>
      </c>
      <c r="D9" s="10">
        <f t="shared" si="5"/>
        <v>159</v>
      </c>
      <c r="E9" s="11">
        <f t="shared" si="1"/>
        <v>0</v>
      </c>
      <c r="F9" s="12">
        <f t="shared" si="2"/>
        <v>51.369989784267773</v>
      </c>
      <c r="G9" s="13" t="str">
        <f t="shared" si="6"/>
        <v>class III obesity</v>
      </c>
    </row>
    <row r="10" spans="1:27">
      <c r="A10" s="48">
        <f t="shared" si="0"/>
        <v>41606</v>
      </c>
      <c r="B10" s="18">
        <f t="shared" si="3"/>
        <v>304</v>
      </c>
      <c r="C10" s="6">
        <f>$B$1-B10</f>
        <v>0</v>
      </c>
      <c r="D10" s="6">
        <f t="shared" si="5"/>
        <v>159</v>
      </c>
      <c r="E10" s="7">
        <f t="shared" si="1"/>
        <v>0</v>
      </c>
      <c r="F10" s="8">
        <f t="shared" si="2"/>
        <v>51.369989784267773</v>
      </c>
      <c r="G10" s="9" t="str">
        <f t="shared" si="6"/>
        <v>class III obesity</v>
      </c>
      <c r="H10" s="65">
        <f>B4-B10</f>
        <v>0</v>
      </c>
      <c r="I10" s="59" t="s">
        <v>53</v>
      </c>
      <c r="AA10" s="66"/>
    </row>
    <row r="11" spans="1:27">
      <c r="A11" s="49">
        <f t="shared" si="0"/>
        <v>41607</v>
      </c>
      <c r="B11" s="20">
        <f t="shared" si="3"/>
        <v>304</v>
      </c>
      <c r="C11" s="10">
        <f t="shared" si="4"/>
        <v>0</v>
      </c>
      <c r="D11" s="10">
        <f t="shared" si="5"/>
        <v>159</v>
      </c>
      <c r="E11" s="11">
        <f t="shared" si="1"/>
        <v>0</v>
      </c>
      <c r="F11" s="12">
        <f t="shared" si="2"/>
        <v>51.369989784267773</v>
      </c>
      <c r="G11" s="13" t="str">
        <f t="shared" si="6"/>
        <v>class III obesity</v>
      </c>
    </row>
    <row r="12" spans="1:27">
      <c r="A12" s="49">
        <f t="shared" si="0"/>
        <v>41608</v>
      </c>
      <c r="B12" s="20">
        <f t="shared" si="3"/>
        <v>304</v>
      </c>
      <c r="C12" s="10">
        <f t="shared" si="4"/>
        <v>0</v>
      </c>
      <c r="D12" s="10">
        <f t="shared" si="5"/>
        <v>159</v>
      </c>
      <c r="E12" s="11">
        <f t="shared" si="1"/>
        <v>0</v>
      </c>
      <c r="F12" s="12">
        <f t="shared" si="2"/>
        <v>51.369989784267773</v>
      </c>
      <c r="G12" s="13" t="str">
        <f t="shared" si="6"/>
        <v>class III obesity</v>
      </c>
    </row>
    <row r="13" spans="1:27">
      <c r="A13" s="49">
        <f t="shared" si="0"/>
        <v>41609</v>
      </c>
      <c r="B13" s="20">
        <f t="shared" si="3"/>
        <v>304</v>
      </c>
      <c r="C13" s="10">
        <f t="shared" si="4"/>
        <v>0</v>
      </c>
      <c r="D13" s="10">
        <f t="shared" si="5"/>
        <v>159</v>
      </c>
      <c r="E13" s="11">
        <f t="shared" si="1"/>
        <v>0</v>
      </c>
      <c r="F13" s="12">
        <f t="shared" si="2"/>
        <v>51.369989784267773</v>
      </c>
      <c r="G13" s="13" t="str">
        <f t="shared" si="6"/>
        <v>class III obesity</v>
      </c>
    </row>
    <row r="14" spans="1:27">
      <c r="A14" s="50">
        <f t="shared" si="0"/>
        <v>41610</v>
      </c>
      <c r="B14" s="20">
        <f t="shared" si="3"/>
        <v>304</v>
      </c>
      <c r="C14" s="14">
        <f t="shared" si="4"/>
        <v>0</v>
      </c>
      <c r="D14" s="14">
        <f t="shared" si="5"/>
        <v>159</v>
      </c>
      <c r="E14" s="15">
        <f t="shared" si="1"/>
        <v>0</v>
      </c>
      <c r="F14" s="16">
        <f t="shared" si="2"/>
        <v>51.369989784267773</v>
      </c>
      <c r="G14" s="17" t="str">
        <f t="shared" si="6"/>
        <v>class III obesity</v>
      </c>
      <c r="H14" s="64"/>
      <c r="K14" s="67" t="s">
        <v>21</v>
      </c>
    </row>
    <row r="15" spans="1:27">
      <c r="A15" s="50">
        <f t="shared" si="0"/>
        <v>41611</v>
      </c>
      <c r="B15" s="20">
        <f t="shared" si="3"/>
        <v>304</v>
      </c>
      <c r="C15" s="14">
        <f t="shared" si="4"/>
        <v>0</v>
      </c>
      <c r="D15" s="14">
        <f t="shared" si="5"/>
        <v>159</v>
      </c>
      <c r="E15" s="15">
        <f t="shared" si="1"/>
        <v>0</v>
      </c>
      <c r="F15" s="16">
        <f t="shared" si="2"/>
        <v>51.369989784267773</v>
      </c>
      <c r="G15" s="17" t="str">
        <f t="shared" si="6"/>
        <v>class III obesity</v>
      </c>
      <c r="H15" s="64"/>
      <c r="K15" s="58" t="s">
        <v>1</v>
      </c>
      <c r="L15" s="68" t="s">
        <v>3</v>
      </c>
      <c r="M15" s="68" t="s">
        <v>20</v>
      </c>
      <c r="N15" s="68" t="s">
        <v>4</v>
      </c>
      <c r="O15" s="68" t="s">
        <v>5</v>
      </c>
      <c r="P15" s="61"/>
      <c r="Q15" s="69" t="s">
        <v>47</v>
      </c>
    </row>
    <row r="16" spans="1:27" ht="15.75" thickBot="1">
      <c r="A16" s="49">
        <f t="shared" si="0"/>
        <v>41612</v>
      </c>
      <c r="B16" s="20">
        <f t="shared" si="3"/>
        <v>304</v>
      </c>
      <c r="C16" s="10">
        <f t="shared" si="4"/>
        <v>0</v>
      </c>
      <c r="D16" s="10">
        <f t="shared" ref="D16:D26" si="7">B16-$C$1</f>
        <v>159</v>
      </c>
      <c r="E16" s="11">
        <f t="shared" si="1"/>
        <v>0</v>
      </c>
      <c r="F16" s="12">
        <f t="shared" si="2"/>
        <v>51.369989784267773</v>
      </c>
      <c r="G16" s="13" t="str">
        <f t="shared" si="6"/>
        <v>class III obesity</v>
      </c>
      <c r="K16" s="33"/>
      <c r="L16" s="34">
        <f t="shared" ref="L16" si="8">$B$1-K16</f>
        <v>304</v>
      </c>
      <c r="M16" s="34">
        <f t="shared" ref="M16" si="9">K16-$C$1</f>
        <v>-145</v>
      </c>
      <c r="N16" s="35">
        <f t="shared" ref="N16" si="10">K16/(height^2)*703</f>
        <v>0</v>
      </c>
      <c r="O16" s="36"/>
      <c r="P16" s="37"/>
      <c r="Q16" s="38"/>
      <c r="R16" s="37"/>
    </row>
    <row r="17" spans="1:18" ht="15.75" thickBot="1">
      <c r="A17" s="133">
        <v>41613</v>
      </c>
      <c r="B17" s="18">
        <f t="shared" si="3"/>
        <v>304</v>
      </c>
      <c r="C17" s="6">
        <f t="shared" si="4"/>
        <v>0</v>
      </c>
      <c r="D17" s="6">
        <f t="shared" si="7"/>
        <v>159</v>
      </c>
      <c r="E17" s="19">
        <f t="shared" si="1"/>
        <v>0</v>
      </c>
      <c r="F17" s="8">
        <f t="shared" si="2"/>
        <v>51.369989784267773</v>
      </c>
      <c r="G17" s="9" t="str">
        <f t="shared" si="6"/>
        <v>class III obesity</v>
      </c>
      <c r="H17" s="65">
        <f>B10-B17</f>
        <v>0</v>
      </c>
      <c r="I17" s="59" t="s">
        <v>46</v>
      </c>
      <c r="K17" s="39"/>
      <c r="L17" s="40">
        <f t="shared" ref="L17" si="11">$B$1-K17</f>
        <v>304</v>
      </c>
      <c r="M17" s="40">
        <f t="shared" ref="M17:M20" si="12">K17-$C$1</f>
        <v>-145</v>
      </c>
      <c r="N17" s="41">
        <f t="shared" ref="N17:N20" si="13">K17/(height^2)*703</f>
        <v>0</v>
      </c>
      <c r="O17" s="42"/>
      <c r="P17" s="43"/>
      <c r="Q17" s="44"/>
      <c r="R17" s="43"/>
    </row>
    <row r="18" spans="1:18">
      <c r="A18" s="49">
        <f>A17+1</f>
        <v>41614</v>
      </c>
      <c r="B18" s="20">
        <f t="shared" si="3"/>
        <v>304</v>
      </c>
      <c r="C18" s="10">
        <f t="shared" si="4"/>
        <v>0</v>
      </c>
      <c r="D18" s="10">
        <f t="shared" si="7"/>
        <v>159</v>
      </c>
      <c r="E18" s="11">
        <f t="shared" si="1"/>
        <v>0</v>
      </c>
      <c r="F18" s="12">
        <f t="shared" si="2"/>
        <v>51.369989784267773</v>
      </c>
      <c r="G18" s="13" t="str">
        <f t="shared" si="6"/>
        <v>class III obesity</v>
      </c>
      <c r="K18" s="33"/>
      <c r="L18" s="34">
        <f t="shared" ref="L18:L20" si="14">$B$1-K18</f>
        <v>304</v>
      </c>
      <c r="M18" s="34">
        <f t="shared" si="12"/>
        <v>-145</v>
      </c>
      <c r="N18" s="35">
        <f t="shared" si="13"/>
        <v>0</v>
      </c>
      <c r="O18" s="36"/>
      <c r="P18" s="37"/>
      <c r="Q18" s="38"/>
      <c r="R18" s="37"/>
    </row>
    <row r="19" spans="1:18">
      <c r="A19" s="49">
        <f>A18+1</f>
        <v>41615</v>
      </c>
      <c r="B19" s="20">
        <f t="shared" ref="B19:B20" si="15">B18</f>
        <v>304</v>
      </c>
      <c r="C19" s="10">
        <f t="shared" si="4"/>
        <v>0</v>
      </c>
      <c r="D19" s="10">
        <f t="shared" si="7"/>
        <v>159</v>
      </c>
      <c r="E19" s="11">
        <f t="shared" si="1"/>
        <v>0</v>
      </c>
      <c r="F19" s="12">
        <f t="shared" si="2"/>
        <v>51.369989784267773</v>
      </c>
      <c r="G19" s="13" t="str">
        <f t="shared" si="6"/>
        <v>class III obesity</v>
      </c>
      <c r="K19" s="39"/>
      <c r="L19" s="40">
        <f t="shared" si="14"/>
        <v>304</v>
      </c>
      <c r="M19" s="40">
        <f t="shared" si="12"/>
        <v>-145</v>
      </c>
      <c r="N19" s="41">
        <f t="shared" si="13"/>
        <v>0</v>
      </c>
      <c r="O19" s="42"/>
      <c r="P19" s="43"/>
      <c r="Q19" s="44"/>
      <c r="R19" s="43"/>
    </row>
    <row r="20" spans="1:18">
      <c r="A20" s="49">
        <f>A19+1</f>
        <v>41616</v>
      </c>
      <c r="B20" s="20">
        <f t="shared" si="15"/>
        <v>304</v>
      </c>
      <c r="C20" s="10">
        <f t="shared" si="4"/>
        <v>0</v>
      </c>
      <c r="D20" s="10">
        <f t="shared" si="7"/>
        <v>159</v>
      </c>
      <c r="E20" s="11">
        <f t="shared" si="1"/>
        <v>0</v>
      </c>
      <c r="F20" s="12">
        <f t="shared" si="2"/>
        <v>51.369989784267773</v>
      </c>
      <c r="G20" s="13" t="str">
        <f t="shared" si="6"/>
        <v>class III obesity</v>
      </c>
      <c r="K20" s="33"/>
      <c r="L20" s="34">
        <f t="shared" si="14"/>
        <v>304</v>
      </c>
      <c r="M20" s="34">
        <f t="shared" si="12"/>
        <v>-145</v>
      </c>
      <c r="N20" s="35">
        <f t="shared" si="13"/>
        <v>0</v>
      </c>
      <c r="O20" s="36"/>
      <c r="P20" s="37"/>
      <c r="Q20" s="38"/>
      <c r="R20" s="37"/>
    </row>
    <row r="21" spans="1:18">
      <c r="A21" s="50">
        <f t="shared" ref="A21:A84" si="16">A20+1</f>
        <v>41617</v>
      </c>
      <c r="B21" s="20">
        <f t="shared" ref="B21:B66" si="17">B20</f>
        <v>304</v>
      </c>
      <c r="C21" s="14">
        <f t="shared" si="4"/>
        <v>0</v>
      </c>
      <c r="D21" s="14">
        <f t="shared" si="7"/>
        <v>159</v>
      </c>
      <c r="E21" s="15">
        <f t="shared" si="1"/>
        <v>0</v>
      </c>
      <c r="F21" s="16">
        <f t="shared" si="2"/>
        <v>51.369989784267773</v>
      </c>
      <c r="G21" s="17" t="str">
        <f t="shared" si="6"/>
        <v>class III obesity</v>
      </c>
      <c r="H21" s="64"/>
      <c r="K21" s="39"/>
      <c r="L21" s="40">
        <f t="shared" ref="L21:L27" si="18">$B$1-K21</f>
        <v>304</v>
      </c>
      <c r="M21" s="40">
        <f t="shared" ref="M21:M27" si="19">K21-$C$1</f>
        <v>-145</v>
      </c>
      <c r="N21" s="41">
        <f t="shared" ref="N21:N27" si="20">K21/(height^2)*703</f>
        <v>0</v>
      </c>
      <c r="O21" s="42"/>
      <c r="P21" s="43"/>
      <c r="Q21" s="44"/>
      <c r="R21" s="43"/>
    </row>
    <row r="22" spans="1:18">
      <c r="A22" s="50">
        <f t="shared" si="16"/>
        <v>41618</v>
      </c>
      <c r="B22" s="20">
        <f t="shared" si="17"/>
        <v>304</v>
      </c>
      <c r="C22" s="14">
        <f t="shared" si="4"/>
        <v>0</v>
      </c>
      <c r="D22" s="14">
        <f t="shared" si="7"/>
        <v>159</v>
      </c>
      <c r="E22" s="15">
        <f t="shared" si="1"/>
        <v>0</v>
      </c>
      <c r="F22" s="16">
        <f t="shared" si="2"/>
        <v>51.369989784267773</v>
      </c>
      <c r="G22" s="17" t="str">
        <f t="shared" si="6"/>
        <v>class III obesity</v>
      </c>
      <c r="H22" s="64"/>
      <c r="K22" s="33"/>
      <c r="L22" s="34">
        <f t="shared" si="18"/>
        <v>304</v>
      </c>
      <c r="M22" s="34">
        <f t="shared" si="19"/>
        <v>-145</v>
      </c>
      <c r="N22" s="35">
        <f t="shared" si="20"/>
        <v>0</v>
      </c>
      <c r="O22" s="36"/>
      <c r="P22" s="37"/>
      <c r="Q22" s="38"/>
      <c r="R22" s="37"/>
    </row>
    <row r="23" spans="1:18">
      <c r="A23" s="49">
        <f t="shared" si="16"/>
        <v>41619</v>
      </c>
      <c r="B23" s="20">
        <f t="shared" si="17"/>
        <v>304</v>
      </c>
      <c r="C23" s="10">
        <f t="shared" si="4"/>
        <v>0</v>
      </c>
      <c r="D23" s="10">
        <f t="shared" si="7"/>
        <v>159</v>
      </c>
      <c r="E23" s="11">
        <f t="shared" si="1"/>
        <v>0</v>
      </c>
      <c r="F23" s="12">
        <f t="shared" si="2"/>
        <v>51.369989784267773</v>
      </c>
      <c r="G23" s="13" t="str">
        <f t="shared" si="6"/>
        <v>class III obesity</v>
      </c>
      <c r="K23" s="39"/>
      <c r="L23" s="40">
        <f t="shared" si="18"/>
        <v>304</v>
      </c>
      <c r="M23" s="40">
        <f t="shared" si="19"/>
        <v>-145</v>
      </c>
      <c r="N23" s="41">
        <f t="shared" si="20"/>
        <v>0</v>
      </c>
      <c r="O23" s="42"/>
      <c r="P23" s="43"/>
      <c r="Q23" s="44"/>
      <c r="R23" s="43"/>
    </row>
    <row r="24" spans="1:18">
      <c r="A24" s="48">
        <f t="shared" si="16"/>
        <v>41620</v>
      </c>
      <c r="B24" s="18">
        <f t="shared" si="17"/>
        <v>304</v>
      </c>
      <c r="C24" s="6">
        <f t="shared" si="4"/>
        <v>0</v>
      </c>
      <c r="D24" s="6">
        <f t="shared" si="7"/>
        <v>159</v>
      </c>
      <c r="E24" s="7">
        <f t="shared" si="1"/>
        <v>0</v>
      </c>
      <c r="F24" s="8">
        <f t="shared" si="2"/>
        <v>51.369989784267773</v>
      </c>
      <c r="G24" s="9" t="str">
        <f t="shared" si="6"/>
        <v>class III obesity</v>
      </c>
      <c r="H24" s="65">
        <f>B17-B24</f>
        <v>0</v>
      </c>
      <c r="I24" s="59" t="s">
        <v>23</v>
      </c>
      <c r="K24" s="33"/>
      <c r="L24" s="34">
        <f t="shared" si="18"/>
        <v>304</v>
      </c>
      <c r="M24" s="34">
        <f t="shared" si="19"/>
        <v>-145</v>
      </c>
      <c r="N24" s="35">
        <f t="shared" si="20"/>
        <v>0</v>
      </c>
      <c r="O24" s="36"/>
      <c r="P24" s="37"/>
      <c r="Q24" s="38"/>
      <c r="R24" s="37"/>
    </row>
    <row r="25" spans="1:18">
      <c r="A25" s="49">
        <f t="shared" si="16"/>
        <v>41621</v>
      </c>
      <c r="B25" s="20">
        <f t="shared" si="17"/>
        <v>304</v>
      </c>
      <c r="C25" s="10">
        <f t="shared" si="4"/>
        <v>0</v>
      </c>
      <c r="D25" s="10">
        <f t="shared" si="7"/>
        <v>159</v>
      </c>
      <c r="E25" s="11">
        <f t="shared" si="1"/>
        <v>0</v>
      </c>
      <c r="F25" s="12">
        <f t="shared" si="2"/>
        <v>51.369989784267773</v>
      </c>
      <c r="G25" s="13" t="str">
        <f t="shared" si="6"/>
        <v>class III obesity</v>
      </c>
      <c r="H25" s="63"/>
      <c r="I25" s="59" t="s">
        <v>122</v>
      </c>
      <c r="K25" s="39"/>
      <c r="L25" s="40">
        <f t="shared" si="18"/>
        <v>304</v>
      </c>
      <c r="M25" s="40">
        <f t="shared" si="19"/>
        <v>-145</v>
      </c>
      <c r="N25" s="41">
        <f t="shared" si="20"/>
        <v>0</v>
      </c>
      <c r="O25" s="42"/>
      <c r="P25" s="43"/>
      <c r="Q25" s="44"/>
      <c r="R25" s="43"/>
    </row>
    <row r="26" spans="1:18">
      <c r="A26" s="49">
        <f t="shared" si="16"/>
        <v>41622</v>
      </c>
      <c r="B26" s="20">
        <f t="shared" si="17"/>
        <v>304</v>
      </c>
      <c r="C26" s="10">
        <f t="shared" si="4"/>
        <v>0</v>
      </c>
      <c r="D26" s="10">
        <f t="shared" si="7"/>
        <v>159</v>
      </c>
      <c r="E26" s="11">
        <f t="shared" si="1"/>
        <v>0</v>
      </c>
      <c r="F26" s="12">
        <f t="shared" si="2"/>
        <v>51.369989784267773</v>
      </c>
      <c r="G26" s="13" t="str">
        <f t="shared" si="6"/>
        <v>class III obesity</v>
      </c>
      <c r="H26" s="63"/>
      <c r="K26" s="33"/>
      <c r="L26" s="34">
        <f t="shared" si="18"/>
        <v>304</v>
      </c>
      <c r="M26" s="34">
        <f t="shared" si="19"/>
        <v>-145</v>
      </c>
      <c r="N26" s="35">
        <f t="shared" si="20"/>
        <v>0</v>
      </c>
      <c r="O26" s="36"/>
      <c r="P26" s="37"/>
      <c r="Q26" s="38"/>
      <c r="R26" s="37"/>
    </row>
    <row r="27" spans="1:18">
      <c r="A27" s="49">
        <f t="shared" si="16"/>
        <v>41623</v>
      </c>
      <c r="B27" s="20">
        <f t="shared" si="17"/>
        <v>304</v>
      </c>
      <c r="C27" s="10">
        <f t="shared" si="4"/>
        <v>0</v>
      </c>
      <c r="D27" s="10">
        <f t="shared" ref="D27:D49" si="21">B27-$C$1</f>
        <v>159</v>
      </c>
      <c r="E27" s="11">
        <f t="shared" si="1"/>
        <v>0</v>
      </c>
      <c r="F27" s="12">
        <f t="shared" si="2"/>
        <v>51.369989784267773</v>
      </c>
      <c r="G27" s="13" t="str">
        <f t="shared" si="6"/>
        <v>class III obesity</v>
      </c>
      <c r="H27" s="63"/>
      <c r="K27" s="39"/>
      <c r="L27" s="40">
        <f t="shared" si="18"/>
        <v>304</v>
      </c>
      <c r="M27" s="40">
        <f t="shared" si="19"/>
        <v>-145</v>
      </c>
      <c r="N27" s="41">
        <f t="shared" si="20"/>
        <v>0</v>
      </c>
      <c r="O27" s="42"/>
      <c r="P27" s="43"/>
      <c r="Q27" s="44"/>
      <c r="R27" s="43"/>
    </row>
    <row r="28" spans="1:18">
      <c r="A28" s="50">
        <f t="shared" si="16"/>
        <v>41624</v>
      </c>
      <c r="B28" s="20">
        <f t="shared" si="17"/>
        <v>304</v>
      </c>
      <c r="C28" s="14">
        <f t="shared" si="4"/>
        <v>0</v>
      </c>
      <c r="D28" s="14">
        <f t="shared" si="21"/>
        <v>159</v>
      </c>
      <c r="E28" s="15">
        <f t="shared" si="1"/>
        <v>0</v>
      </c>
      <c r="F28" s="16">
        <f t="shared" si="2"/>
        <v>51.369989784267773</v>
      </c>
      <c r="G28" s="17" t="str">
        <f t="shared" si="6"/>
        <v>class III obesity</v>
      </c>
      <c r="H28" s="70"/>
      <c r="K28" s="33"/>
      <c r="L28" s="34">
        <f>$B$1-K28</f>
        <v>304</v>
      </c>
      <c r="M28" s="34">
        <f>K28-$C$1</f>
        <v>-145</v>
      </c>
      <c r="N28" s="35">
        <f>K28/(height^2)*703</f>
        <v>0</v>
      </c>
      <c r="O28" s="36"/>
      <c r="P28" s="37"/>
      <c r="Q28" s="38"/>
      <c r="R28" s="37"/>
    </row>
    <row r="29" spans="1:18">
      <c r="A29" s="50">
        <f t="shared" si="16"/>
        <v>41625</v>
      </c>
      <c r="B29" s="20">
        <f t="shared" si="17"/>
        <v>304</v>
      </c>
      <c r="C29" s="14">
        <f t="shared" si="4"/>
        <v>0</v>
      </c>
      <c r="D29" s="14">
        <f t="shared" si="21"/>
        <v>159</v>
      </c>
      <c r="E29" s="15">
        <f t="shared" si="1"/>
        <v>0</v>
      </c>
      <c r="F29" s="16">
        <f t="shared" si="2"/>
        <v>51.369989784267773</v>
      </c>
      <c r="G29" s="17" t="str">
        <f t="shared" si="6"/>
        <v>class III obesity</v>
      </c>
      <c r="H29" s="70"/>
      <c r="K29" s="39"/>
      <c r="L29" s="40">
        <f t="shared" ref="L29:L33" si="22">$B$1-K29</f>
        <v>304</v>
      </c>
      <c r="M29" s="40">
        <f t="shared" ref="M29:M33" si="23">K29-$C$1</f>
        <v>-145</v>
      </c>
      <c r="N29" s="41">
        <f t="shared" ref="N29:N33" si="24">K29/(height^2)*703</f>
        <v>0</v>
      </c>
      <c r="O29" s="42"/>
      <c r="P29" s="43"/>
      <c r="Q29" s="44"/>
      <c r="R29" s="43"/>
    </row>
    <row r="30" spans="1:18">
      <c r="A30" s="49">
        <f t="shared" si="16"/>
        <v>41626</v>
      </c>
      <c r="B30" s="20">
        <f t="shared" si="17"/>
        <v>304</v>
      </c>
      <c r="C30" s="10">
        <f t="shared" si="4"/>
        <v>0</v>
      </c>
      <c r="D30" s="10">
        <f t="shared" si="21"/>
        <v>159</v>
      </c>
      <c r="E30" s="11">
        <f t="shared" si="1"/>
        <v>0</v>
      </c>
      <c r="F30" s="12">
        <f t="shared" si="2"/>
        <v>51.369989784267773</v>
      </c>
      <c r="G30" s="13" t="str">
        <f t="shared" si="6"/>
        <v>class III obesity</v>
      </c>
      <c r="H30" s="63"/>
      <c r="K30" s="33"/>
      <c r="L30" s="34">
        <f t="shared" si="22"/>
        <v>304</v>
      </c>
      <c r="M30" s="34">
        <f t="shared" si="23"/>
        <v>-145</v>
      </c>
      <c r="N30" s="35">
        <f t="shared" si="24"/>
        <v>0</v>
      </c>
      <c r="O30" s="36"/>
      <c r="P30" s="37"/>
      <c r="Q30" s="38"/>
      <c r="R30" s="37"/>
    </row>
    <row r="31" spans="1:18">
      <c r="A31" s="48">
        <f t="shared" si="16"/>
        <v>41627</v>
      </c>
      <c r="B31" s="18">
        <f t="shared" si="17"/>
        <v>304</v>
      </c>
      <c r="C31" s="6">
        <f t="shared" si="4"/>
        <v>0</v>
      </c>
      <c r="D31" s="6">
        <f t="shared" si="21"/>
        <v>159</v>
      </c>
      <c r="E31" s="7">
        <f t="shared" si="1"/>
        <v>0</v>
      </c>
      <c r="F31" s="8">
        <f t="shared" si="2"/>
        <v>51.369989784267773</v>
      </c>
      <c r="G31" s="9" t="str">
        <f t="shared" si="6"/>
        <v>class III obesity</v>
      </c>
      <c r="H31" s="65">
        <f>B24-B31</f>
        <v>0</v>
      </c>
      <c r="I31" s="59" t="s">
        <v>24</v>
      </c>
      <c r="K31" s="39"/>
      <c r="L31" s="40">
        <f t="shared" si="22"/>
        <v>304</v>
      </c>
      <c r="M31" s="40">
        <f t="shared" si="23"/>
        <v>-145</v>
      </c>
      <c r="N31" s="41">
        <f t="shared" si="24"/>
        <v>0</v>
      </c>
      <c r="O31" s="42"/>
      <c r="P31" s="43"/>
      <c r="Q31" s="44"/>
      <c r="R31" s="43"/>
    </row>
    <row r="32" spans="1:18">
      <c r="A32" s="49">
        <f t="shared" si="16"/>
        <v>41628</v>
      </c>
      <c r="B32" s="20">
        <f t="shared" si="17"/>
        <v>304</v>
      </c>
      <c r="C32" s="10">
        <f t="shared" si="4"/>
        <v>0</v>
      </c>
      <c r="D32" s="10">
        <f t="shared" si="21"/>
        <v>159</v>
      </c>
      <c r="E32" s="11">
        <f t="shared" si="1"/>
        <v>0</v>
      </c>
      <c r="F32" s="12">
        <f t="shared" si="2"/>
        <v>51.369989784267773</v>
      </c>
      <c r="G32" s="13" t="str">
        <f t="shared" si="6"/>
        <v>class III obesity</v>
      </c>
      <c r="H32" s="63"/>
      <c r="K32" s="33"/>
      <c r="L32" s="34">
        <f t="shared" si="22"/>
        <v>304</v>
      </c>
      <c r="M32" s="34">
        <f t="shared" si="23"/>
        <v>-145</v>
      </c>
      <c r="N32" s="35">
        <f t="shared" si="24"/>
        <v>0</v>
      </c>
      <c r="O32" s="36"/>
      <c r="P32" s="37"/>
      <c r="Q32" s="38"/>
      <c r="R32" s="37"/>
    </row>
    <row r="33" spans="1:27">
      <c r="A33" s="49">
        <f t="shared" si="16"/>
        <v>41629</v>
      </c>
      <c r="B33" s="20">
        <f t="shared" si="17"/>
        <v>304</v>
      </c>
      <c r="C33" s="10">
        <f t="shared" si="4"/>
        <v>0</v>
      </c>
      <c r="D33" s="10">
        <f t="shared" si="21"/>
        <v>159</v>
      </c>
      <c r="E33" s="11">
        <f t="shared" si="1"/>
        <v>0</v>
      </c>
      <c r="F33" s="12">
        <f t="shared" si="2"/>
        <v>51.369989784267773</v>
      </c>
      <c r="G33" s="13" t="str">
        <f t="shared" si="6"/>
        <v>class III obesity</v>
      </c>
      <c r="H33" s="63"/>
      <c r="K33" s="39"/>
      <c r="L33" s="40">
        <f t="shared" si="22"/>
        <v>304</v>
      </c>
      <c r="M33" s="40">
        <f t="shared" si="23"/>
        <v>-145</v>
      </c>
      <c r="N33" s="41">
        <f t="shared" si="24"/>
        <v>0</v>
      </c>
      <c r="O33" s="42"/>
      <c r="P33" s="43"/>
      <c r="Q33" s="44"/>
      <c r="R33" s="43"/>
    </row>
    <row r="34" spans="1:27">
      <c r="A34" s="49">
        <f t="shared" si="16"/>
        <v>41630</v>
      </c>
      <c r="B34" s="20">
        <f t="shared" si="17"/>
        <v>304</v>
      </c>
      <c r="C34" s="10">
        <f t="shared" si="4"/>
        <v>0</v>
      </c>
      <c r="D34" s="10">
        <f t="shared" si="21"/>
        <v>159</v>
      </c>
      <c r="E34" s="11">
        <f t="shared" si="1"/>
        <v>0</v>
      </c>
      <c r="F34" s="12">
        <f t="shared" si="2"/>
        <v>51.369989784267773</v>
      </c>
      <c r="G34" s="13" t="str">
        <f t="shared" si="6"/>
        <v>class III obesity</v>
      </c>
      <c r="H34" s="63"/>
    </row>
    <row r="35" spans="1:27">
      <c r="A35" s="50">
        <f t="shared" si="16"/>
        <v>41631</v>
      </c>
      <c r="B35" s="20">
        <f t="shared" si="17"/>
        <v>304</v>
      </c>
      <c r="C35" s="14">
        <f t="shared" si="4"/>
        <v>0</v>
      </c>
      <c r="D35" s="14">
        <f t="shared" si="21"/>
        <v>159</v>
      </c>
      <c r="E35" s="15">
        <f t="shared" si="1"/>
        <v>0</v>
      </c>
      <c r="F35" s="16">
        <f t="shared" si="2"/>
        <v>51.369989784267773</v>
      </c>
      <c r="G35" s="17" t="str">
        <f t="shared" si="6"/>
        <v>class III obesity</v>
      </c>
      <c r="H35" s="70"/>
    </row>
    <row r="36" spans="1:27">
      <c r="A36" s="50">
        <f t="shared" si="16"/>
        <v>41632</v>
      </c>
      <c r="B36" s="20">
        <f t="shared" si="17"/>
        <v>304</v>
      </c>
      <c r="C36" s="14">
        <f t="shared" si="4"/>
        <v>0</v>
      </c>
      <c r="D36" s="14">
        <f t="shared" si="21"/>
        <v>159</v>
      </c>
      <c r="E36" s="15">
        <f t="shared" ref="E36:E67" si="25">C36/ToLose</f>
        <v>0</v>
      </c>
      <c r="F36" s="16">
        <f t="shared" si="2"/>
        <v>51.369989784267773</v>
      </c>
      <c r="G36" s="17" t="str">
        <f t="shared" si="6"/>
        <v>class III obesity</v>
      </c>
      <c r="H36" s="70"/>
      <c r="K36" s="71" t="s">
        <v>56</v>
      </c>
      <c r="S36" s="72" t="s">
        <v>55</v>
      </c>
      <c r="Y36" s="73">
        <f>SUM(T38:T55)</f>
        <v>0</v>
      </c>
      <c r="AA36" s="74" t="s">
        <v>58</v>
      </c>
    </row>
    <row r="37" spans="1:27">
      <c r="A37" s="49">
        <f t="shared" si="16"/>
        <v>41633</v>
      </c>
      <c r="B37" s="20">
        <f t="shared" si="17"/>
        <v>304</v>
      </c>
      <c r="C37" s="10">
        <f t="shared" si="4"/>
        <v>0</v>
      </c>
      <c r="D37" s="10">
        <f t="shared" si="21"/>
        <v>159</v>
      </c>
      <c r="E37" s="11">
        <f t="shared" si="25"/>
        <v>0</v>
      </c>
      <c r="F37" s="12">
        <f t="shared" si="2"/>
        <v>51.369989784267773</v>
      </c>
      <c r="G37" s="13" t="str">
        <f t="shared" si="6"/>
        <v>class III obesity</v>
      </c>
      <c r="H37" s="63"/>
      <c r="K37" s="58" t="s">
        <v>22</v>
      </c>
      <c r="L37" s="68" t="s">
        <v>52</v>
      </c>
      <c r="M37" s="68" t="s">
        <v>0</v>
      </c>
      <c r="N37" s="75">
        <f>B17</f>
        <v>304</v>
      </c>
      <c r="O37" s="68" t="s">
        <v>4</v>
      </c>
      <c r="P37" s="58" t="s">
        <v>5</v>
      </c>
      <c r="Q37" s="58"/>
      <c r="S37" s="76" t="s">
        <v>22</v>
      </c>
      <c r="T37" s="77" t="s">
        <v>52</v>
      </c>
      <c r="U37" s="77" t="s">
        <v>0</v>
      </c>
      <c r="V37" s="78">
        <f>B17</f>
        <v>304</v>
      </c>
      <c r="W37" s="77" t="s">
        <v>4</v>
      </c>
      <c r="X37" s="76" t="s">
        <v>5</v>
      </c>
      <c r="Y37" s="76"/>
      <c r="AA37" s="74" t="s">
        <v>57</v>
      </c>
    </row>
    <row r="38" spans="1:27">
      <c r="A38" s="48">
        <f t="shared" si="16"/>
        <v>41634</v>
      </c>
      <c r="B38" s="18">
        <f t="shared" si="17"/>
        <v>304</v>
      </c>
      <c r="C38" s="6">
        <f t="shared" si="4"/>
        <v>0</v>
      </c>
      <c r="D38" s="6">
        <f t="shared" si="21"/>
        <v>159</v>
      </c>
      <c r="E38" s="7">
        <f t="shared" si="25"/>
        <v>0</v>
      </c>
      <c r="F38" s="8">
        <f t="shared" si="2"/>
        <v>51.369989784267773</v>
      </c>
      <c r="G38" s="9" t="str">
        <f t="shared" si="6"/>
        <v>class III obesity</v>
      </c>
      <c r="H38" s="65">
        <f>B31-B38</f>
        <v>0</v>
      </c>
      <c r="I38" s="59" t="s">
        <v>25</v>
      </c>
      <c r="K38" s="79" t="s">
        <v>6</v>
      </c>
      <c r="L38" s="4">
        <v>16</v>
      </c>
      <c r="M38" s="80">
        <v>41516</v>
      </c>
      <c r="N38" s="79">
        <f>N37-L38</f>
        <v>288</v>
      </c>
      <c r="O38" s="81">
        <f t="shared" ref="O38:O51" si="26">N38/(height^2)*703</f>
        <v>48.666306111411579</v>
      </c>
      <c r="P38" s="82" t="str">
        <f t="shared" ref="P38" si="27">IF(O38&lt;18.5,"underweight",IF(O38&lt;25,"normal",IF(O38&lt;30,"overweight",IF(O38&lt;35,"class I obesity",IF(O38&lt;40,"class II obesity", "class III obesity")))))</f>
        <v>class III obesity</v>
      </c>
      <c r="Q38" s="83"/>
      <c r="S38" s="84" t="str">
        <f>K38</f>
        <v>Month 1</v>
      </c>
      <c r="T38" s="84">
        <f>B17-B48</f>
        <v>0</v>
      </c>
      <c r="U38" s="85">
        <f>M38</f>
        <v>41516</v>
      </c>
      <c r="V38" s="86">
        <f>V37-T38</f>
        <v>304</v>
      </c>
      <c r="W38" s="87">
        <f t="shared" ref="W38:W51" si="28">V38/(height^2)*703</f>
        <v>51.369989784267773</v>
      </c>
      <c r="X38" s="88" t="str">
        <f t="shared" ref="X38:X51" si="29">IF(W38&lt;18.5,"underweight",IF(W38&lt;25,"normal",IF(W38&lt;30,"overweight",IF(W38&lt;35,"class I obesity",IF(W38&lt;40,"class II obesity", "class III obesity")))))</f>
        <v>class III obesity</v>
      </c>
      <c r="Y38" s="89"/>
      <c r="AA38" s="90" t="str">
        <f t="shared" ref="AA38:AA55" si="30">IF(T38&gt;L38,"MORE","Less")</f>
        <v>Less</v>
      </c>
    </row>
    <row r="39" spans="1:27">
      <c r="A39" s="49">
        <f t="shared" si="16"/>
        <v>41635</v>
      </c>
      <c r="B39" s="20">
        <f t="shared" si="17"/>
        <v>304</v>
      </c>
      <c r="C39" s="10">
        <f t="shared" si="4"/>
        <v>0</v>
      </c>
      <c r="D39" s="10">
        <f t="shared" si="21"/>
        <v>159</v>
      </c>
      <c r="E39" s="11">
        <f t="shared" si="25"/>
        <v>0</v>
      </c>
      <c r="F39" s="12">
        <f t="shared" si="2"/>
        <v>51.369989784267773</v>
      </c>
      <c r="G39" s="13" t="str">
        <f t="shared" si="6"/>
        <v>class III obesity</v>
      </c>
      <c r="H39" s="63"/>
      <c r="K39" s="91" t="s">
        <v>7</v>
      </c>
      <c r="L39" s="5">
        <v>13</v>
      </c>
      <c r="M39" s="92">
        <v>41547</v>
      </c>
      <c r="N39" s="91">
        <f>N38-L39</f>
        <v>275</v>
      </c>
      <c r="O39" s="93">
        <f t="shared" si="26"/>
        <v>46.469563127215913</v>
      </c>
      <c r="P39" s="94" t="str">
        <f t="shared" ref="P39:P51" si="31">IF(O39&lt;18.5,"underweight",IF(O39&lt;25,"normal",IF(O39&lt;30,"overweight",IF(O39&lt;35,"class I obesity",IF(O39&lt;40,"class II obesity", "class III obesity")))))</f>
        <v>class III obesity</v>
      </c>
      <c r="Q39" s="95"/>
      <c r="S39" s="96" t="str">
        <f t="shared" ref="S39:S55" si="32">K39</f>
        <v>Month 2</v>
      </c>
      <c r="T39" s="96">
        <f>B48-B79</f>
        <v>0</v>
      </c>
      <c r="U39" s="97">
        <f t="shared" ref="U39:U55" si="33">M39</f>
        <v>41547</v>
      </c>
      <c r="V39" s="98">
        <f>V38-T39</f>
        <v>304</v>
      </c>
      <c r="W39" s="93">
        <f t="shared" si="28"/>
        <v>51.369989784267773</v>
      </c>
      <c r="X39" s="99" t="str">
        <f t="shared" si="29"/>
        <v>class III obesity</v>
      </c>
      <c r="Y39" s="95"/>
      <c r="AA39" s="100" t="str">
        <f t="shared" si="30"/>
        <v>Less</v>
      </c>
    </row>
    <row r="40" spans="1:27">
      <c r="A40" s="49">
        <f t="shared" si="16"/>
        <v>41636</v>
      </c>
      <c r="B40" s="20">
        <f t="shared" si="17"/>
        <v>304</v>
      </c>
      <c r="C40" s="10">
        <f t="shared" si="4"/>
        <v>0</v>
      </c>
      <c r="D40" s="10">
        <f t="shared" si="21"/>
        <v>159</v>
      </c>
      <c r="E40" s="11">
        <f t="shared" si="25"/>
        <v>0</v>
      </c>
      <c r="F40" s="12">
        <f t="shared" si="2"/>
        <v>51.369989784267773</v>
      </c>
      <c r="G40" s="13" t="str">
        <f t="shared" si="6"/>
        <v>class III obesity</v>
      </c>
      <c r="H40" s="63"/>
      <c r="K40" s="79" t="s">
        <v>8</v>
      </c>
      <c r="L40" s="4">
        <v>11</v>
      </c>
      <c r="M40" s="80">
        <v>41577</v>
      </c>
      <c r="N40" s="79">
        <f t="shared" ref="N40:N49" si="34">N39-L40</f>
        <v>264</v>
      </c>
      <c r="O40" s="81">
        <f t="shared" si="26"/>
        <v>44.610780602127278</v>
      </c>
      <c r="P40" s="82" t="str">
        <f t="shared" si="31"/>
        <v>class III obesity</v>
      </c>
      <c r="Q40" s="83"/>
      <c r="S40" s="84" t="str">
        <f t="shared" si="32"/>
        <v>Month 3</v>
      </c>
      <c r="T40" s="84">
        <f>B79-B109</f>
        <v>0</v>
      </c>
      <c r="U40" s="85">
        <f t="shared" si="33"/>
        <v>41577</v>
      </c>
      <c r="V40" s="86">
        <f t="shared" ref="V40:V51" si="35">V39-T40</f>
        <v>304</v>
      </c>
      <c r="W40" s="87">
        <f t="shared" si="28"/>
        <v>51.369989784267773</v>
      </c>
      <c r="X40" s="88" t="str">
        <f t="shared" si="29"/>
        <v>class III obesity</v>
      </c>
      <c r="Y40" s="89"/>
      <c r="AA40" s="90" t="str">
        <f t="shared" si="30"/>
        <v>Less</v>
      </c>
    </row>
    <row r="41" spans="1:27">
      <c r="A41" s="49">
        <f t="shared" si="16"/>
        <v>41637</v>
      </c>
      <c r="B41" s="20">
        <f t="shared" si="17"/>
        <v>304</v>
      </c>
      <c r="C41" s="10">
        <f t="shared" si="4"/>
        <v>0</v>
      </c>
      <c r="D41" s="10">
        <f t="shared" si="21"/>
        <v>159</v>
      </c>
      <c r="E41" s="11">
        <f t="shared" si="25"/>
        <v>0</v>
      </c>
      <c r="F41" s="12">
        <f t="shared" si="2"/>
        <v>51.369989784267773</v>
      </c>
      <c r="G41" s="13" t="str">
        <f t="shared" si="6"/>
        <v>class III obesity</v>
      </c>
      <c r="H41" s="63"/>
      <c r="K41" s="91" t="s">
        <v>9</v>
      </c>
      <c r="L41" s="5">
        <v>10</v>
      </c>
      <c r="M41" s="92">
        <v>41608</v>
      </c>
      <c r="N41" s="91">
        <f t="shared" si="34"/>
        <v>254</v>
      </c>
      <c r="O41" s="93">
        <f t="shared" si="26"/>
        <v>42.920978306592154</v>
      </c>
      <c r="P41" s="94" t="str">
        <f t="shared" si="31"/>
        <v>class III obesity</v>
      </c>
      <c r="Q41" s="95"/>
      <c r="S41" s="96" t="str">
        <f t="shared" si="32"/>
        <v>Month 4</v>
      </c>
      <c r="T41" s="96">
        <f>B109-B140</f>
        <v>0</v>
      </c>
      <c r="U41" s="97">
        <f t="shared" si="33"/>
        <v>41608</v>
      </c>
      <c r="V41" s="98">
        <f t="shared" si="35"/>
        <v>304</v>
      </c>
      <c r="W41" s="93">
        <f t="shared" si="28"/>
        <v>51.369989784267773</v>
      </c>
      <c r="X41" s="99" t="str">
        <f t="shared" si="29"/>
        <v>class III obesity</v>
      </c>
      <c r="Y41" s="95"/>
      <c r="AA41" s="100" t="str">
        <f t="shared" si="30"/>
        <v>Less</v>
      </c>
    </row>
    <row r="42" spans="1:27">
      <c r="A42" s="50">
        <f t="shared" si="16"/>
        <v>41638</v>
      </c>
      <c r="B42" s="20">
        <f t="shared" si="17"/>
        <v>304</v>
      </c>
      <c r="C42" s="14">
        <f t="shared" si="4"/>
        <v>0</v>
      </c>
      <c r="D42" s="14">
        <f t="shared" si="21"/>
        <v>159</v>
      </c>
      <c r="E42" s="15">
        <f t="shared" si="25"/>
        <v>0</v>
      </c>
      <c r="F42" s="16">
        <f t="shared" si="2"/>
        <v>51.369989784267773</v>
      </c>
      <c r="G42" s="17" t="str">
        <f t="shared" si="6"/>
        <v>class III obesity</v>
      </c>
      <c r="H42" s="70"/>
      <c r="K42" s="79" t="s">
        <v>10</v>
      </c>
      <c r="L42" s="4">
        <v>10</v>
      </c>
      <c r="M42" s="80">
        <v>41638</v>
      </c>
      <c r="N42" s="79">
        <f t="shared" si="34"/>
        <v>244</v>
      </c>
      <c r="O42" s="81">
        <f t="shared" si="26"/>
        <v>41.23117601105703</v>
      </c>
      <c r="P42" s="82" t="str">
        <f t="shared" si="31"/>
        <v>class III obesity</v>
      </c>
      <c r="Q42" s="83"/>
      <c r="S42" s="84" t="str">
        <f t="shared" si="32"/>
        <v>Month 5</v>
      </c>
      <c r="T42" s="84">
        <f>B140-B170</f>
        <v>0</v>
      </c>
      <c r="U42" s="85">
        <f t="shared" si="33"/>
        <v>41638</v>
      </c>
      <c r="V42" s="86">
        <f t="shared" si="35"/>
        <v>304</v>
      </c>
      <c r="W42" s="87">
        <f t="shared" si="28"/>
        <v>51.369989784267773</v>
      </c>
      <c r="X42" s="88" t="str">
        <f t="shared" si="29"/>
        <v>class III obesity</v>
      </c>
      <c r="Y42" s="89"/>
      <c r="AA42" s="90" t="str">
        <f t="shared" si="30"/>
        <v>Less</v>
      </c>
    </row>
    <row r="43" spans="1:27">
      <c r="A43" s="50">
        <f t="shared" si="16"/>
        <v>41639</v>
      </c>
      <c r="B43" s="20">
        <f t="shared" si="17"/>
        <v>304</v>
      </c>
      <c r="C43" s="14">
        <f t="shared" si="4"/>
        <v>0</v>
      </c>
      <c r="D43" s="14">
        <f t="shared" si="21"/>
        <v>159</v>
      </c>
      <c r="E43" s="15">
        <f t="shared" si="25"/>
        <v>0</v>
      </c>
      <c r="F43" s="16">
        <f t="shared" si="2"/>
        <v>51.369989784267773</v>
      </c>
      <c r="G43" s="17" t="str">
        <f t="shared" si="6"/>
        <v>class III obesity</v>
      </c>
      <c r="H43" s="70"/>
      <c r="K43" s="91" t="s">
        <v>11</v>
      </c>
      <c r="L43" s="5">
        <v>10</v>
      </c>
      <c r="M43" s="92">
        <v>41669</v>
      </c>
      <c r="N43" s="91">
        <f t="shared" si="34"/>
        <v>234</v>
      </c>
      <c r="O43" s="93">
        <f t="shared" si="26"/>
        <v>39.541373715521907</v>
      </c>
      <c r="P43" s="94" t="str">
        <f t="shared" si="31"/>
        <v>class II obesity</v>
      </c>
      <c r="Q43" s="95"/>
      <c r="S43" s="96" t="str">
        <f t="shared" si="32"/>
        <v>Month 6</v>
      </c>
      <c r="T43" s="96">
        <f>B170-B201</f>
        <v>0</v>
      </c>
      <c r="U43" s="97">
        <f t="shared" si="33"/>
        <v>41669</v>
      </c>
      <c r="V43" s="98">
        <f t="shared" si="35"/>
        <v>304</v>
      </c>
      <c r="W43" s="93">
        <f t="shared" si="28"/>
        <v>51.369989784267773</v>
      </c>
      <c r="X43" s="99" t="str">
        <f t="shared" si="29"/>
        <v>class III obesity</v>
      </c>
      <c r="Y43" s="95"/>
      <c r="AA43" s="100" t="str">
        <f t="shared" si="30"/>
        <v>Less</v>
      </c>
    </row>
    <row r="44" spans="1:27">
      <c r="A44" s="49">
        <f t="shared" si="16"/>
        <v>41640</v>
      </c>
      <c r="B44" s="45">
        <f t="shared" si="17"/>
        <v>304</v>
      </c>
      <c r="C44" s="10">
        <f t="shared" si="4"/>
        <v>0</v>
      </c>
      <c r="D44" s="10">
        <f t="shared" si="21"/>
        <v>159</v>
      </c>
      <c r="E44" s="11">
        <f t="shared" si="25"/>
        <v>0</v>
      </c>
      <c r="F44" s="12">
        <f t="shared" si="2"/>
        <v>51.369989784267773</v>
      </c>
      <c r="G44" s="13" t="str">
        <f t="shared" si="6"/>
        <v>class III obesity</v>
      </c>
      <c r="H44" s="63"/>
      <c r="K44" s="79" t="s">
        <v>12</v>
      </c>
      <c r="L44" s="4">
        <v>8</v>
      </c>
      <c r="M44" s="80">
        <v>41698</v>
      </c>
      <c r="N44" s="79">
        <f t="shared" si="34"/>
        <v>226</v>
      </c>
      <c r="O44" s="81">
        <f t="shared" si="26"/>
        <v>38.189531879093806</v>
      </c>
      <c r="P44" s="82" t="str">
        <f t="shared" si="31"/>
        <v>class II obesity</v>
      </c>
      <c r="Q44" s="83"/>
      <c r="S44" s="84" t="str">
        <f t="shared" si="32"/>
        <v>Month 7</v>
      </c>
      <c r="T44" s="84">
        <f>B201-B230</f>
        <v>0</v>
      </c>
      <c r="U44" s="85">
        <f t="shared" si="33"/>
        <v>41698</v>
      </c>
      <c r="V44" s="86">
        <f t="shared" si="35"/>
        <v>304</v>
      </c>
      <c r="W44" s="87">
        <f t="shared" si="28"/>
        <v>51.369989784267773</v>
      </c>
      <c r="X44" s="88" t="str">
        <f t="shared" si="29"/>
        <v>class III obesity</v>
      </c>
      <c r="Y44" s="89"/>
      <c r="AA44" s="90" t="str">
        <f t="shared" si="30"/>
        <v>Less</v>
      </c>
    </row>
    <row r="45" spans="1:27">
      <c r="A45" s="48">
        <f t="shared" si="16"/>
        <v>41641</v>
      </c>
      <c r="B45" s="18">
        <f t="shared" si="17"/>
        <v>304</v>
      </c>
      <c r="C45" s="6">
        <f t="shared" si="4"/>
        <v>0</v>
      </c>
      <c r="D45" s="6">
        <f t="shared" si="21"/>
        <v>159</v>
      </c>
      <c r="E45" s="7">
        <f t="shared" si="25"/>
        <v>0</v>
      </c>
      <c r="F45" s="8">
        <f t="shared" si="2"/>
        <v>51.369989784267773</v>
      </c>
      <c r="G45" s="9" t="str">
        <f t="shared" si="6"/>
        <v>class III obesity</v>
      </c>
      <c r="H45" s="65">
        <f>B38-B45</f>
        <v>0</v>
      </c>
      <c r="I45" s="59" t="s">
        <v>26</v>
      </c>
      <c r="K45" s="91" t="s">
        <v>13</v>
      </c>
      <c r="L45" s="5">
        <v>8</v>
      </c>
      <c r="M45" s="92">
        <v>41728</v>
      </c>
      <c r="N45" s="91">
        <f t="shared" si="34"/>
        <v>218</v>
      </c>
      <c r="O45" s="93">
        <f t="shared" si="26"/>
        <v>36.837690042665706</v>
      </c>
      <c r="P45" s="94" t="str">
        <f t="shared" si="31"/>
        <v>class II obesity</v>
      </c>
      <c r="Q45" s="95"/>
      <c r="S45" s="96" t="str">
        <f t="shared" si="32"/>
        <v>Month 8</v>
      </c>
      <c r="T45" s="96">
        <f>B230-B260</f>
        <v>0</v>
      </c>
      <c r="U45" s="97">
        <f t="shared" si="33"/>
        <v>41728</v>
      </c>
      <c r="V45" s="98">
        <f t="shared" si="35"/>
        <v>304</v>
      </c>
      <c r="W45" s="93">
        <f t="shared" si="28"/>
        <v>51.369989784267773</v>
      </c>
      <c r="X45" s="99" t="str">
        <f t="shared" si="29"/>
        <v>class III obesity</v>
      </c>
      <c r="Y45" s="95"/>
      <c r="AA45" s="100" t="str">
        <f t="shared" si="30"/>
        <v>Less</v>
      </c>
    </row>
    <row r="46" spans="1:27">
      <c r="A46" s="49">
        <f t="shared" si="16"/>
        <v>41642</v>
      </c>
      <c r="B46" s="20">
        <f t="shared" si="17"/>
        <v>304</v>
      </c>
      <c r="C46" s="10">
        <f t="shared" si="4"/>
        <v>0</v>
      </c>
      <c r="D46" s="10">
        <f t="shared" si="21"/>
        <v>159</v>
      </c>
      <c r="E46" s="11">
        <f t="shared" si="25"/>
        <v>0</v>
      </c>
      <c r="F46" s="12">
        <f t="shared" si="2"/>
        <v>51.369989784267773</v>
      </c>
      <c r="G46" s="13" t="str">
        <f t="shared" si="6"/>
        <v>class III obesity</v>
      </c>
      <c r="H46" s="63"/>
      <c r="K46" s="79" t="s">
        <v>14</v>
      </c>
      <c r="L46" s="4">
        <v>8</v>
      </c>
      <c r="M46" s="80">
        <v>41759</v>
      </c>
      <c r="N46" s="79">
        <f t="shared" si="34"/>
        <v>210</v>
      </c>
      <c r="O46" s="81">
        <f t="shared" si="26"/>
        <v>35.485848206237605</v>
      </c>
      <c r="P46" s="82" t="str">
        <f t="shared" si="31"/>
        <v>class II obesity</v>
      </c>
      <c r="Q46" s="83"/>
      <c r="S46" s="84" t="str">
        <f t="shared" si="32"/>
        <v>Month 9</v>
      </c>
      <c r="T46" s="84">
        <f>B260-B291</f>
        <v>0</v>
      </c>
      <c r="U46" s="85">
        <f t="shared" si="33"/>
        <v>41759</v>
      </c>
      <c r="V46" s="86">
        <f t="shared" si="35"/>
        <v>304</v>
      </c>
      <c r="W46" s="87">
        <f t="shared" si="28"/>
        <v>51.369989784267773</v>
      </c>
      <c r="X46" s="88" t="str">
        <f t="shared" si="29"/>
        <v>class III obesity</v>
      </c>
      <c r="Y46" s="89"/>
      <c r="AA46" s="90" t="str">
        <f t="shared" si="30"/>
        <v>Less</v>
      </c>
    </row>
    <row r="47" spans="1:27">
      <c r="A47" s="49">
        <f t="shared" si="16"/>
        <v>41643</v>
      </c>
      <c r="B47" s="20">
        <f t="shared" si="17"/>
        <v>304</v>
      </c>
      <c r="C47" s="10">
        <f t="shared" si="4"/>
        <v>0</v>
      </c>
      <c r="D47" s="10">
        <f t="shared" si="21"/>
        <v>159</v>
      </c>
      <c r="E47" s="11">
        <f t="shared" si="25"/>
        <v>0</v>
      </c>
      <c r="F47" s="12">
        <f t="shared" si="2"/>
        <v>51.369989784267773</v>
      </c>
      <c r="G47" s="13" t="str">
        <f t="shared" si="6"/>
        <v>class III obesity</v>
      </c>
      <c r="H47" s="63"/>
      <c r="K47" s="91" t="s">
        <v>15</v>
      </c>
      <c r="L47" s="5">
        <v>7</v>
      </c>
      <c r="M47" s="92">
        <v>41789</v>
      </c>
      <c r="N47" s="91">
        <f t="shared" si="34"/>
        <v>203</v>
      </c>
      <c r="O47" s="93">
        <f t="shared" si="26"/>
        <v>34.302986599363017</v>
      </c>
      <c r="P47" s="94" t="str">
        <f t="shared" si="31"/>
        <v>class I obesity</v>
      </c>
      <c r="Q47" s="95"/>
      <c r="S47" s="96" t="str">
        <f t="shared" si="32"/>
        <v>Month 10</v>
      </c>
      <c r="T47" s="96">
        <f>B291-B321</f>
        <v>0</v>
      </c>
      <c r="U47" s="97">
        <f t="shared" si="33"/>
        <v>41789</v>
      </c>
      <c r="V47" s="98">
        <f t="shared" si="35"/>
        <v>304</v>
      </c>
      <c r="W47" s="93">
        <f t="shared" si="28"/>
        <v>51.369989784267773</v>
      </c>
      <c r="X47" s="99" t="str">
        <f t="shared" si="29"/>
        <v>class III obesity</v>
      </c>
      <c r="Y47" s="95"/>
      <c r="AA47" s="100" t="str">
        <f t="shared" si="30"/>
        <v>Less</v>
      </c>
    </row>
    <row r="48" spans="1:27">
      <c r="A48" s="51">
        <f t="shared" si="16"/>
        <v>41644</v>
      </c>
      <c r="B48" s="27">
        <f t="shared" si="17"/>
        <v>304</v>
      </c>
      <c r="C48" s="23">
        <f t="shared" si="4"/>
        <v>0</v>
      </c>
      <c r="D48" s="23">
        <f t="shared" si="21"/>
        <v>159</v>
      </c>
      <c r="E48" s="24">
        <f t="shared" si="25"/>
        <v>0</v>
      </c>
      <c r="F48" s="25">
        <f t="shared" si="2"/>
        <v>51.369989784267773</v>
      </c>
      <c r="G48" s="26" t="str">
        <f t="shared" si="6"/>
        <v>class III obesity</v>
      </c>
      <c r="H48" s="63"/>
      <c r="I48" s="101" t="s">
        <v>110</v>
      </c>
      <c r="K48" s="79" t="s">
        <v>16</v>
      </c>
      <c r="L48" s="4">
        <v>6</v>
      </c>
      <c r="M48" s="80">
        <v>41820</v>
      </c>
      <c r="N48" s="79">
        <f t="shared" si="34"/>
        <v>197</v>
      </c>
      <c r="O48" s="81">
        <f t="shared" si="26"/>
        <v>33.28910522204194</v>
      </c>
      <c r="P48" s="82" t="str">
        <f t="shared" si="31"/>
        <v>class I obesity</v>
      </c>
      <c r="Q48" s="83"/>
      <c r="S48" s="84" t="str">
        <f t="shared" si="32"/>
        <v>Month 11</v>
      </c>
      <c r="T48" s="84"/>
      <c r="U48" s="85">
        <f t="shared" si="33"/>
        <v>41820</v>
      </c>
      <c r="V48" s="86">
        <f t="shared" si="35"/>
        <v>304</v>
      </c>
      <c r="W48" s="87">
        <f t="shared" si="28"/>
        <v>51.369989784267773</v>
      </c>
      <c r="X48" s="88" t="str">
        <f t="shared" si="29"/>
        <v>class III obesity</v>
      </c>
      <c r="Y48" s="89"/>
      <c r="AA48" s="90" t="str">
        <f t="shared" si="30"/>
        <v>Less</v>
      </c>
    </row>
    <row r="49" spans="1:27">
      <c r="A49" s="50">
        <f t="shared" si="16"/>
        <v>41645</v>
      </c>
      <c r="B49" s="20">
        <f t="shared" si="17"/>
        <v>304</v>
      </c>
      <c r="C49" s="14">
        <f t="shared" si="4"/>
        <v>0</v>
      </c>
      <c r="D49" s="14">
        <f t="shared" si="21"/>
        <v>159</v>
      </c>
      <c r="E49" s="15">
        <f t="shared" si="25"/>
        <v>0</v>
      </c>
      <c r="F49" s="16">
        <f t="shared" si="2"/>
        <v>51.369989784267773</v>
      </c>
      <c r="G49" s="17" t="str">
        <f t="shared" si="6"/>
        <v>class III obesity</v>
      </c>
      <c r="H49" s="70"/>
      <c r="K49" s="91" t="s">
        <v>17</v>
      </c>
      <c r="L49" s="5">
        <v>5</v>
      </c>
      <c r="M49" s="92">
        <v>41850</v>
      </c>
      <c r="N49" s="91">
        <f t="shared" si="34"/>
        <v>192</v>
      </c>
      <c r="O49" s="93">
        <f t="shared" si="26"/>
        <v>32.444204074274381</v>
      </c>
      <c r="P49" s="94" t="str">
        <f t="shared" si="31"/>
        <v>class I obesity</v>
      </c>
      <c r="Q49" s="95"/>
      <c r="S49" s="96" t="str">
        <f t="shared" si="32"/>
        <v>Month 12</v>
      </c>
      <c r="T49" s="96"/>
      <c r="U49" s="97">
        <f t="shared" si="33"/>
        <v>41850</v>
      </c>
      <c r="V49" s="98">
        <f t="shared" si="35"/>
        <v>304</v>
      </c>
      <c r="W49" s="93">
        <f t="shared" si="28"/>
        <v>51.369989784267773</v>
      </c>
      <c r="X49" s="99" t="str">
        <f t="shared" si="29"/>
        <v>class III obesity</v>
      </c>
      <c r="Y49" s="95"/>
      <c r="AA49" s="100" t="str">
        <f t="shared" si="30"/>
        <v>Less</v>
      </c>
    </row>
    <row r="50" spans="1:27">
      <c r="A50" s="50">
        <f t="shared" si="16"/>
        <v>41646</v>
      </c>
      <c r="B50" s="20">
        <f t="shared" si="17"/>
        <v>304</v>
      </c>
      <c r="C50" s="14">
        <f t="shared" ref="C50:C56" si="36">$B$1-B50</f>
        <v>0</v>
      </c>
      <c r="D50" s="14">
        <f t="shared" ref="D50:D56" si="37">B50-$C$1</f>
        <v>159</v>
      </c>
      <c r="E50" s="15">
        <f t="shared" si="25"/>
        <v>0</v>
      </c>
      <c r="F50" s="16">
        <f t="shared" ref="F50:F56" si="38">B50/(height^2)*703</f>
        <v>51.369989784267773</v>
      </c>
      <c r="G50" s="17" t="str">
        <f t="shared" ref="G50:G56" si="39">IF(F50&lt;18.5,"underweight",IF(F50&lt;25,"normal",IF(F50&lt;30,"overweight",IF(F50&lt;35,"class I obesity",IF(F50&lt;40,"class II obesity", "class III obesity")))))</f>
        <v>class III obesity</v>
      </c>
      <c r="H50" s="70"/>
      <c r="K50" s="79" t="s">
        <v>18</v>
      </c>
      <c r="L50" s="4">
        <v>5</v>
      </c>
      <c r="M50" s="80">
        <v>41881</v>
      </c>
      <c r="N50" s="79">
        <f t="shared" ref="N50" si="40">N49-L50</f>
        <v>187</v>
      </c>
      <c r="O50" s="81">
        <f t="shared" si="26"/>
        <v>31.599302926506819</v>
      </c>
      <c r="P50" s="82" t="str">
        <f t="shared" si="31"/>
        <v>class I obesity</v>
      </c>
      <c r="Q50" s="83"/>
      <c r="S50" s="84" t="str">
        <f t="shared" si="32"/>
        <v>Month 13</v>
      </c>
      <c r="T50" s="84"/>
      <c r="U50" s="85">
        <f t="shared" si="33"/>
        <v>41881</v>
      </c>
      <c r="V50" s="86">
        <f t="shared" si="35"/>
        <v>304</v>
      </c>
      <c r="W50" s="87">
        <f t="shared" si="28"/>
        <v>51.369989784267773</v>
      </c>
      <c r="X50" s="88" t="str">
        <f t="shared" si="29"/>
        <v>class III obesity</v>
      </c>
      <c r="Y50" s="89"/>
      <c r="AA50" s="90" t="str">
        <f t="shared" si="30"/>
        <v>Less</v>
      </c>
    </row>
    <row r="51" spans="1:27">
      <c r="A51" s="49">
        <f t="shared" si="16"/>
        <v>41647</v>
      </c>
      <c r="B51" s="20">
        <f t="shared" si="17"/>
        <v>304</v>
      </c>
      <c r="C51" s="10">
        <f t="shared" si="36"/>
        <v>0</v>
      </c>
      <c r="D51" s="10">
        <f t="shared" si="37"/>
        <v>159</v>
      </c>
      <c r="E51" s="11">
        <f t="shared" si="25"/>
        <v>0</v>
      </c>
      <c r="F51" s="12">
        <f t="shared" si="38"/>
        <v>51.369989784267773</v>
      </c>
      <c r="G51" s="13" t="str">
        <f t="shared" si="39"/>
        <v>class III obesity</v>
      </c>
      <c r="H51" s="63"/>
      <c r="K51" s="91" t="s">
        <v>19</v>
      </c>
      <c r="L51" s="5">
        <v>5</v>
      </c>
      <c r="M51" s="92">
        <v>41912</v>
      </c>
      <c r="N51" s="91">
        <f t="shared" ref="N51:N52" si="41">N50-L51</f>
        <v>182</v>
      </c>
      <c r="O51" s="93">
        <f t="shared" si="26"/>
        <v>30.754401778739261</v>
      </c>
      <c r="P51" s="94" t="str">
        <f t="shared" si="31"/>
        <v>class I obesity</v>
      </c>
      <c r="Q51" s="95"/>
      <c r="S51" s="96" t="str">
        <f t="shared" si="32"/>
        <v>Month 14</v>
      </c>
      <c r="T51" s="96"/>
      <c r="U51" s="97">
        <f t="shared" si="33"/>
        <v>41912</v>
      </c>
      <c r="V51" s="98">
        <f t="shared" si="35"/>
        <v>304</v>
      </c>
      <c r="W51" s="93">
        <f t="shared" si="28"/>
        <v>51.369989784267773</v>
      </c>
      <c r="X51" s="99" t="str">
        <f t="shared" si="29"/>
        <v>class III obesity</v>
      </c>
      <c r="Y51" s="95"/>
      <c r="AA51" s="100" t="str">
        <f t="shared" si="30"/>
        <v>Less</v>
      </c>
    </row>
    <row r="52" spans="1:27">
      <c r="A52" s="48">
        <f t="shared" si="16"/>
        <v>41648</v>
      </c>
      <c r="B52" s="18">
        <f t="shared" si="17"/>
        <v>304</v>
      </c>
      <c r="C52" s="6">
        <f t="shared" si="36"/>
        <v>0</v>
      </c>
      <c r="D52" s="6">
        <f t="shared" si="37"/>
        <v>159</v>
      </c>
      <c r="E52" s="7">
        <f t="shared" si="25"/>
        <v>0</v>
      </c>
      <c r="F52" s="8">
        <f t="shared" si="38"/>
        <v>51.369989784267773</v>
      </c>
      <c r="G52" s="9" t="str">
        <f t="shared" si="39"/>
        <v>class III obesity</v>
      </c>
      <c r="H52" s="65">
        <f>B45-B52</f>
        <v>0</v>
      </c>
      <c r="I52" s="59" t="s">
        <v>27</v>
      </c>
      <c r="K52" s="79" t="s">
        <v>48</v>
      </c>
      <c r="L52" s="4">
        <v>5</v>
      </c>
      <c r="M52" s="80">
        <v>41942</v>
      </c>
      <c r="N52" s="79">
        <f t="shared" si="41"/>
        <v>177</v>
      </c>
      <c r="O52" s="81">
        <f t="shared" ref="O52:O53" si="42">N52/(height^2)*703</f>
        <v>29.909500630971696</v>
      </c>
      <c r="P52" s="82" t="str">
        <f t="shared" ref="P52:P53" si="43">IF(O52&lt;18.5,"underweight",IF(O52&lt;25,"normal",IF(O52&lt;30,"overweight",IF(O52&lt;35,"class I obesity",IF(O52&lt;40,"class II obesity", "class III obesity")))))</f>
        <v>overweight</v>
      </c>
      <c r="Q52" s="83"/>
      <c r="S52" s="84" t="str">
        <f t="shared" si="32"/>
        <v>Month 15</v>
      </c>
      <c r="T52" s="84"/>
      <c r="U52" s="85">
        <f t="shared" si="33"/>
        <v>41942</v>
      </c>
      <c r="V52" s="86">
        <f t="shared" ref="V52:V53" si="44">V51-T52</f>
        <v>304</v>
      </c>
      <c r="W52" s="87">
        <f t="shared" ref="W52:W53" si="45">V52/(height^2)*703</f>
        <v>51.369989784267773</v>
      </c>
      <c r="X52" s="88" t="str">
        <f t="shared" ref="X52:X53" si="46">IF(W52&lt;18.5,"underweight",IF(W52&lt;25,"normal",IF(W52&lt;30,"overweight",IF(W52&lt;35,"class I obesity",IF(W52&lt;40,"class II obesity", "class III obesity")))))</f>
        <v>class III obesity</v>
      </c>
      <c r="Y52" s="89"/>
      <c r="AA52" s="90" t="str">
        <f t="shared" si="30"/>
        <v>Less</v>
      </c>
    </row>
    <row r="53" spans="1:27">
      <c r="A53" s="49">
        <f t="shared" si="16"/>
        <v>41649</v>
      </c>
      <c r="B53" s="20">
        <f t="shared" si="17"/>
        <v>304</v>
      </c>
      <c r="C53" s="10">
        <f t="shared" si="36"/>
        <v>0</v>
      </c>
      <c r="D53" s="10">
        <f t="shared" si="37"/>
        <v>159</v>
      </c>
      <c r="E53" s="11">
        <f t="shared" si="25"/>
        <v>0</v>
      </c>
      <c r="F53" s="12">
        <f t="shared" si="38"/>
        <v>51.369989784267773</v>
      </c>
      <c r="G53" s="13" t="str">
        <f t="shared" si="39"/>
        <v>class III obesity</v>
      </c>
      <c r="H53" s="63"/>
      <c r="K53" s="91" t="s">
        <v>49</v>
      </c>
      <c r="L53" s="5">
        <v>2</v>
      </c>
      <c r="M53" s="92">
        <v>41973</v>
      </c>
      <c r="N53" s="91">
        <f t="shared" ref="N53:N54" si="47">N52-L53</f>
        <v>175</v>
      </c>
      <c r="O53" s="93">
        <f t="shared" si="42"/>
        <v>29.571540171864669</v>
      </c>
      <c r="P53" s="94" t="str">
        <f t="shared" si="43"/>
        <v>overweight</v>
      </c>
      <c r="Q53" s="95"/>
      <c r="S53" s="96" t="str">
        <f t="shared" si="32"/>
        <v>Month 16</v>
      </c>
      <c r="T53" s="96"/>
      <c r="U53" s="97">
        <f t="shared" si="33"/>
        <v>41973</v>
      </c>
      <c r="V53" s="98">
        <f t="shared" si="44"/>
        <v>304</v>
      </c>
      <c r="W53" s="93">
        <f t="shared" si="45"/>
        <v>51.369989784267773</v>
      </c>
      <c r="X53" s="99" t="str">
        <f t="shared" si="46"/>
        <v>class III obesity</v>
      </c>
      <c r="Y53" s="95"/>
      <c r="AA53" s="100" t="str">
        <f t="shared" si="30"/>
        <v>Less</v>
      </c>
    </row>
    <row r="54" spans="1:27">
      <c r="A54" s="49">
        <f t="shared" si="16"/>
        <v>41650</v>
      </c>
      <c r="B54" s="20">
        <f t="shared" si="17"/>
        <v>304</v>
      </c>
      <c r="C54" s="10">
        <f t="shared" si="36"/>
        <v>0</v>
      </c>
      <c r="D54" s="10">
        <f t="shared" si="37"/>
        <v>159</v>
      </c>
      <c r="E54" s="11">
        <f>C54/ToLose</f>
        <v>0</v>
      </c>
      <c r="F54" s="12">
        <f t="shared" si="38"/>
        <v>51.369989784267773</v>
      </c>
      <c r="G54" s="13" t="str">
        <f t="shared" si="39"/>
        <v>class III obesity</v>
      </c>
      <c r="H54" s="63"/>
      <c r="K54" s="79" t="s">
        <v>50</v>
      </c>
      <c r="L54" s="4">
        <v>2</v>
      </c>
      <c r="M54" s="80">
        <v>42003</v>
      </c>
      <c r="N54" s="79">
        <f t="shared" si="47"/>
        <v>173</v>
      </c>
      <c r="O54" s="81">
        <f t="shared" ref="O54:O55" si="48">N54/(height^2)*703</f>
        <v>29.233579712757646</v>
      </c>
      <c r="P54" s="82" t="str">
        <f t="shared" ref="P54:P55" si="49">IF(O54&lt;18.5,"underweight",IF(O54&lt;25,"normal",IF(O54&lt;30,"overweight",IF(O54&lt;35,"class I obesity",IF(O54&lt;40,"class II obesity", "class III obesity")))))</f>
        <v>overweight</v>
      </c>
      <c r="Q54" s="83"/>
      <c r="S54" s="84" t="str">
        <f t="shared" si="32"/>
        <v>Month 17</v>
      </c>
      <c r="T54" s="84"/>
      <c r="U54" s="85">
        <f t="shared" si="33"/>
        <v>42003</v>
      </c>
      <c r="V54" s="86">
        <f t="shared" ref="V54:V55" si="50">V53-T54</f>
        <v>304</v>
      </c>
      <c r="W54" s="87">
        <f t="shared" ref="W54:W55" si="51">V54/(height^2)*703</f>
        <v>51.369989784267773</v>
      </c>
      <c r="X54" s="88" t="str">
        <f t="shared" ref="X54:X55" si="52">IF(W54&lt;18.5,"underweight",IF(W54&lt;25,"normal",IF(W54&lt;30,"overweight",IF(W54&lt;35,"class I obesity",IF(W54&lt;40,"class II obesity", "class III obesity")))))</f>
        <v>class III obesity</v>
      </c>
      <c r="Y54" s="89"/>
      <c r="AA54" s="90" t="str">
        <f t="shared" si="30"/>
        <v>Less</v>
      </c>
    </row>
    <row r="55" spans="1:27">
      <c r="A55" s="49">
        <f t="shared" si="16"/>
        <v>41651</v>
      </c>
      <c r="B55" s="20">
        <f t="shared" si="17"/>
        <v>304</v>
      </c>
      <c r="C55" s="10">
        <f t="shared" si="36"/>
        <v>0</v>
      </c>
      <c r="D55" s="10">
        <f t="shared" si="37"/>
        <v>159</v>
      </c>
      <c r="E55" s="11">
        <f t="shared" si="25"/>
        <v>0</v>
      </c>
      <c r="F55" s="12">
        <f t="shared" si="38"/>
        <v>51.369989784267773</v>
      </c>
      <c r="G55" s="13" t="str">
        <f t="shared" si="39"/>
        <v>class III obesity</v>
      </c>
      <c r="H55" s="63"/>
      <c r="K55" s="91" t="s">
        <v>51</v>
      </c>
      <c r="L55" s="5">
        <v>2</v>
      </c>
      <c r="M55" s="92">
        <v>42034</v>
      </c>
      <c r="N55" s="91">
        <f t="shared" ref="N55" si="53">N54-L55</f>
        <v>171</v>
      </c>
      <c r="O55" s="93">
        <f t="shared" si="48"/>
        <v>28.895619253650622</v>
      </c>
      <c r="P55" s="94" t="str">
        <f t="shared" si="49"/>
        <v>overweight</v>
      </c>
      <c r="Q55" s="95"/>
      <c r="S55" s="96" t="str">
        <f t="shared" si="32"/>
        <v>Month 18</v>
      </c>
      <c r="T55" s="96"/>
      <c r="U55" s="97">
        <f t="shared" si="33"/>
        <v>42034</v>
      </c>
      <c r="V55" s="98">
        <f t="shared" si="50"/>
        <v>304</v>
      </c>
      <c r="W55" s="93">
        <f t="shared" si="51"/>
        <v>51.369989784267773</v>
      </c>
      <c r="X55" s="99" t="str">
        <f t="shared" si="52"/>
        <v>class III obesity</v>
      </c>
      <c r="Y55" s="95"/>
      <c r="AA55" s="100" t="str">
        <f t="shared" si="30"/>
        <v>Less</v>
      </c>
    </row>
    <row r="56" spans="1:27">
      <c r="A56" s="50">
        <f t="shared" si="16"/>
        <v>41652</v>
      </c>
      <c r="B56" s="20">
        <f t="shared" si="17"/>
        <v>304</v>
      </c>
      <c r="C56" s="14">
        <f t="shared" si="36"/>
        <v>0</v>
      </c>
      <c r="D56" s="14">
        <f t="shared" si="37"/>
        <v>159</v>
      </c>
      <c r="E56" s="15">
        <f t="shared" si="25"/>
        <v>0</v>
      </c>
      <c r="F56" s="16">
        <f t="shared" si="38"/>
        <v>51.369989784267773</v>
      </c>
      <c r="G56" s="17" t="str">
        <f t="shared" si="39"/>
        <v>class III obesity</v>
      </c>
      <c r="H56" s="70"/>
    </row>
    <row r="57" spans="1:27">
      <c r="A57" s="50">
        <f t="shared" si="16"/>
        <v>41653</v>
      </c>
      <c r="B57" s="20">
        <f t="shared" si="17"/>
        <v>304</v>
      </c>
      <c r="C57" s="14">
        <f t="shared" ref="C57:C98" si="54">$B$1-B57</f>
        <v>0</v>
      </c>
      <c r="D57" s="14">
        <f t="shared" ref="D57:D98" si="55">B57-$C$1</f>
        <v>159</v>
      </c>
      <c r="E57" s="15">
        <f t="shared" si="25"/>
        <v>0</v>
      </c>
      <c r="F57" s="16">
        <f t="shared" ref="F57:F98" si="56">B57/(height^2)*703</f>
        <v>51.369989784267773</v>
      </c>
      <c r="G57" s="17" t="str">
        <f t="shared" ref="G57:G98" si="57">IF(F57&lt;18.5,"underweight",IF(F57&lt;25,"normal",IF(F57&lt;30,"overweight",IF(F57&lt;35,"class I obesity",IF(F57&lt;40,"class II obesity", "class III obesity")))))</f>
        <v>class III obesity</v>
      </c>
      <c r="H57" s="70"/>
    </row>
    <row r="58" spans="1:27">
      <c r="A58" s="49">
        <f t="shared" si="16"/>
        <v>41654</v>
      </c>
      <c r="B58" s="20">
        <f t="shared" si="17"/>
        <v>304</v>
      </c>
      <c r="C58" s="10">
        <f t="shared" si="54"/>
        <v>0</v>
      </c>
      <c r="D58" s="10">
        <f t="shared" si="55"/>
        <v>159</v>
      </c>
      <c r="E58" s="11">
        <f t="shared" si="25"/>
        <v>0</v>
      </c>
      <c r="F58" s="12">
        <f t="shared" si="56"/>
        <v>51.369989784267773</v>
      </c>
      <c r="G58" s="13" t="str">
        <f t="shared" si="57"/>
        <v>class III obesity</v>
      </c>
      <c r="H58" s="63"/>
      <c r="K58" s="102" t="s">
        <v>90</v>
      </c>
      <c r="L58" s="103"/>
      <c r="M58" s="103"/>
      <c r="N58" s="103"/>
      <c r="O58" s="103"/>
      <c r="P58" s="103"/>
      <c r="Q58" s="103"/>
    </row>
    <row r="59" spans="1:27">
      <c r="A59" s="48">
        <f t="shared" si="16"/>
        <v>41655</v>
      </c>
      <c r="B59" s="18">
        <f t="shared" si="17"/>
        <v>304</v>
      </c>
      <c r="C59" s="6">
        <f t="shared" si="54"/>
        <v>0</v>
      </c>
      <c r="D59" s="6">
        <f t="shared" si="55"/>
        <v>159</v>
      </c>
      <c r="E59" s="7">
        <f t="shared" si="25"/>
        <v>0</v>
      </c>
      <c r="F59" s="8">
        <f t="shared" si="56"/>
        <v>51.369989784267773</v>
      </c>
      <c r="G59" s="9" t="str">
        <f t="shared" si="57"/>
        <v>class III obesity</v>
      </c>
      <c r="H59" s="65">
        <f>B52-B59</f>
        <v>0</v>
      </c>
      <c r="I59" s="59" t="s">
        <v>28</v>
      </c>
      <c r="K59" s="104" t="s">
        <v>109</v>
      </c>
      <c r="L59" s="105" t="s">
        <v>107</v>
      </c>
      <c r="M59" s="105" t="s">
        <v>108</v>
      </c>
      <c r="N59" s="105" t="s">
        <v>0</v>
      </c>
      <c r="O59" s="106">
        <v>292</v>
      </c>
      <c r="P59" s="105" t="s">
        <v>4</v>
      </c>
      <c r="Q59" s="104" t="s">
        <v>5</v>
      </c>
    </row>
    <row r="60" spans="1:27">
      <c r="A60" s="49">
        <f t="shared" si="16"/>
        <v>41656</v>
      </c>
      <c r="B60" s="20">
        <f t="shared" si="17"/>
        <v>304</v>
      </c>
      <c r="C60" s="10">
        <f t="shared" si="54"/>
        <v>0</v>
      </c>
      <c r="D60" s="10">
        <f t="shared" si="55"/>
        <v>159</v>
      </c>
      <c r="E60" s="11">
        <f t="shared" si="25"/>
        <v>0</v>
      </c>
      <c r="F60" s="12">
        <f t="shared" si="56"/>
        <v>51.369989784267773</v>
      </c>
      <c r="G60" s="13" t="str">
        <f t="shared" si="57"/>
        <v>class III obesity</v>
      </c>
      <c r="H60" s="21"/>
      <c r="K60" s="107" t="s">
        <v>106</v>
      </c>
      <c r="L60" s="108">
        <f>C4</f>
        <v>0</v>
      </c>
      <c r="M60" s="109">
        <f>L60</f>
        <v>0</v>
      </c>
      <c r="N60" s="110">
        <f>A4</f>
        <v>41600</v>
      </c>
      <c r="O60" s="108">
        <f>B4</f>
        <v>304</v>
      </c>
      <c r="P60" s="108">
        <f t="shared" ref="P60:P77" si="58">O60/(height^2)*703</f>
        <v>51.369989784267773</v>
      </c>
      <c r="Q60" s="108" t="str">
        <f t="shared" ref="Q60:Q77" si="59">IF(P60&lt;18.5,"underweight",IF(P60&lt;25,"normal",IF(P60&lt;30,"overweight",IF(P60&lt;35,"class I obesity",IF(P60&lt;40,"class II obesity", "class III obesity")))))</f>
        <v>class III obesity</v>
      </c>
      <c r="R60" s="108"/>
      <c r="S60" s="111">
        <f>M60</f>
        <v>0</v>
      </c>
    </row>
    <row r="61" spans="1:27">
      <c r="A61" s="49">
        <f t="shared" si="16"/>
        <v>41657</v>
      </c>
      <c r="B61" s="20">
        <f t="shared" si="17"/>
        <v>304</v>
      </c>
      <c r="C61" s="10">
        <f t="shared" si="54"/>
        <v>0</v>
      </c>
      <c r="D61" s="10">
        <f t="shared" si="55"/>
        <v>159</v>
      </c>
      <c r="E61" s="11">
        <f t="shared" si="25"/>
        <v>0</v>
      </c>
      <c r="F61" s="12">
        <f t="shared" si="56"/>
        <v>51.369989784267773</v>
      </c>
      <c r="G61" s="13" t="str">
        <f t="shared" si="57"/>
        <v>class III obesity</v>
      </c>
      <c r="H61" s="63"/>
      <c r="J61" s="22"/>
      <c r="K61" s="112" t="s">
        <v>53</v>
      </c>
      <c r="L61" s="113">
        <f>C10</f>
        <v>0</v>
      </c>
      <c r="M61" s="114">
        <f>H10</f>
        <v>0</v>
      </c>
      <c r="N61" s="115">
        <f>N60+6</f>
        <v>41606</v>
      </c>
      <c r="O61" s="113">
        <f>B10</f>
        <v>304</v>
      </c>
      <c r="P61" s="113">
        <f t="shared" si="58"/>
        <v>51.369989784267773</v>
      </c>
      <c r="Q61" s="94" t="str">
        <f t="shared" si="59"/>
        <v>class III obesity</v>
      </c>
      <c r="R61" s="95"/>
      <c r="S61" s="111" t="e">
        <f>AVERAGEIF($M$60:M61,"&lt;&gt;0")</f>
        <v>#DIV/0!</v>
      </c>
    </row>
    <row r="62" spans="1:27">
      <c r="A62" s="49">
        <f t="shared" si="16"/>
        <v>41658</v>
      </c>
      <c r="B62" s="20">
        <f t="shared" si="17"/>
        <v>304</v>
      </c>
      <c r="C62" s="10">
        <f t="shared" si="54"/>
        <v>0</v>
      </c>
      <c r="D62" s="10">
        <f t="shared" si="55"/>
        <v>159</v>
      </c>
      <c r="E62" s="11">
        <f t="shared" si="25"/>
        <v>0</v>
      </c>
      <c r="F62" s="12">
        <f t="shared" si="56"/>
        <v>51.369989784267773</v>
      </c>
      <c r="G62" s="13" t="str">
        <f t="shared" si="57"/>
        <v>class III obesity</v>
      </c>
      <c r="H62" s="63"/>
      <c r="K62" s="107" t="s">
        <v>46</v>
      </c>
      <c r="L62" s="108">
        <f>C17</f>
        <v>0</v>
      </c>
      <c r="M62" s="109">
        <f>H17</f>
        <v>0</v>
      </c>
      <c r="N62" s="110">
        <f>N61+7</f>
        <v>41613</v>
      </c>
      <c r="O62" s="108">
        <f>B17</f>
        <v>304</v>
      </c>
      <c r="P62" s="108">
        <f t="shared" ref="P62:P69" si="60">O62/(height^2)*703</f>
        <v>51.369989784267773</v>
      </c>
      <c r="Q62" s="108" t="str">
        <f t="shared" ref="Q62:Q69" si="61">IF(P62&lt;18.5,"underweight",IF(P62&lt;25,"normal",IF(P62&lt;30,"overweight",IF(P62&lt;35,"class I obesity",IF(P62&lt;40,"class II obesity", "class III obesity")))))</f>
        <v>class III obesity</v>
      </c>
      <c r="R62" s="108"/>
      <c r="S62" s="111" t="e">
        <f>AVERAGEIF($M$60:M62,"&lt;&gt;0")</f>
        <v>#DIV/0!</v>
      </c>
    </row>
    <row r="63" spans="1:27">
      <c r="A63" s="50">
        <f t="shared" si="16"/>
        <v>41659</v>
      </c>
      <c r="B63" s="20">
        <f t="shared" si="17"/>
        <v>304</v>
      </c>
      <c r="C63" s="14">
        <f t="shared" si="54"/>
        <v>0</v>
      </c>
      <c r="D63" s="14">
        <f t="shared" si="55"/>
        <v>159</v>
      </c>
      <c r="E63" s="15">
        <f t="shared" si="25"/>
        <v>0</v>
      </c>
      <c r="F63" s="16">
        <f t="shared" si="56"/>
        <v>51.369989784267773</v>
      </c>
      <c r="G63" s="17" t="str">
        <f t="shared" si="57"/>
        <v>class III obesity</v>
      </c>
      <c r="H63" s="70"/>
      <c r="K63" s="112" t="s">
        <v>23</v>
      </c>
      <c r="L63" s="113">
        <f>C24</f>
        <v>0</v>
      </c>
      <c r="M63" s="114">
        <f>H24</f>
        <v>0</v>
      </c>
      <c r="N63" s="115">
        <f>N62+7</f>
        <v>41620</v>
      </c>
      <c r="O63" s="113">
        <f>B24</f>
        <v>304</v>
      </c>
      <c r="P63" s="113">
        <f t="shared" si="60"/>
        <v>51.369989784267773</v>
      </c>
      <c r="Q63" s="94" t="str">
        <f t="shared" si="61"/>
        <v>class III obesity</v>
      </c>
      <c r="R63" s="95"/>
      <c r="S63" s="111" t="e">
        <f>AVERAGEIF($M$60:M63,"&lt;&gt;0")</f>
        <v>#DIV/0!</v>
      </c>
    </row>
    <row r="64" spans="1:27">
      <c r="A64" s="50">
        <f t="shared" si="16"/>
        <v>41660</v>
      </c>
      <c r="B64" s="20">
        <f t="shared" si="17"/>
        <v>304</v>
      </c>
      <c r="C64" s="14">
        <f t="shared" si="54"/>
        <v>0</v>
      </c>
      <c r="D64" s="14">
        <f t="shared" si="55"/>
        <v>159</v>
      </c>
      <c r="E64" s="15">
        <f t="shared" si="25"/>
        <v>0</v>
      </c>
      <c r="F64" s="16">
        <f t="shared" si="56"/>
        <v>51.369989784267773</v>
      </c>
      <c r="G64" s="17" t="str">
        <f t="shared" si="57"/>
        <v>class III obesity</v>
      </c>
      <c r="H64" s="70"/>
      <c r="K64" s="107" t="s">
        <v>24</v>
      </c>
      <c r="L64" s="108">
        <f>C31</f>
        <v>0</v>
      </c>
      <c r="M64" s="109">
        <f>H31</f>
        <v>0</v>
      </c>
      <c r="N64" s="110">
        <f t="shared" ref="N64:N127" si="62">N63+7</f>
        <v>41627</v>
      </c>
      <c r="O64" s="108">
        <f>B31</f>
        <v>304</v>
      </c>
      <c r="P64" s="108">
        <f t="shared" si="60"/>
        <v>51.369989784267773</v>
      </c>
      <c r="Q64" s="108" t="str">
        <f t="shared" si="61"/>
        <v>class III obesity</v>
      </c>
      <c r="R64" s="108"/>
      <c r="S64" s="111" t="e">
        <f>AVERAGEIF($M$60:M64,"&lt;&gt;0")</f>
        <v>#DIV/0!</v>
      </c>
    </row>
    <row r="65" spans="1:19">
      <c r="A65" s="49">
        <f t="shared" si="16"/>
        <v>41661</v>
      </c>
      <c r="B65" s="20">
        <f t="shared" si="17"/>
        <v>304</v>
      </c>
      <c r="C65" s="10">
        <f t="shared" si="54"/>
        <v>0</v>
      </c>
      <c r="D65" s="10">
        <f t="shared" si="55"/>
        <v>159</v>
      </c>
      <c r="E65" s="11">
        <f t="shared" si="25"/>
        <v>0</v>
      </c>
      <c r="F65" s="12">
        <f t="shared" si="56"/>
        <v>51.369989784267773</v>
      </c>
      <c r="G65" s="13" t="str">
        <f t="shared" si="57"/>
        <v>class III obesity</v>
      </c>
      <c r="H65" s="63"/>
      <c r="K65" s="112" t="s">
        <v>25</v>
      </c>
      <c r="L65" s="113">
        <f>C38</f>
        <v>0</v>
      </c>
      <c r="M65" s="114">
        <f>H38</f>
        <v>0</v>
      </c>
      <c r="N65" s="115">
        <f t="shared" si="62"/>
        <v>41634</v>
      </c>
      <c r="O65" s="113">
        <f>B38</f>
        <v>304</v>
      </c>
      <c r="P65" s="113">
        <f t="shared" si="60"/>
        <v>51.369989784267773</v>
      </c>
      <c r="Q65" s="94" t="str">
        <f t="shared" si="61"/>
        <v>class III obesity</v>
      </c>
      <c r="R65" s="95"/>
      <c r="S65" s="111" t="e">
        <f>AVERAGEIF($M$60:M65,"&lt;&gt;0")</f>
        <v>#DIV/0!</v>
      </c>
    </row>
    <row r="66" spans="1:19">
      <c r="A66" s="48">
        <f t="shared" si="16"/>
        <v>41662</v>
      </c>
      <c r="B66" s="18">
        <f t="shared" si="17"/>
        <v>304</v>
      </c>
      <c r="C66" s="6">
        <f t="shared" si="54"/>
        <v>0</v>
      </c>
      <c r="D66" s="6">
        <f t="shared" si="55"/>
        <v>159</v>
      </c>
      <c r="E66" s="7">
        <f t="shared" si="25"/>
        <v>0</v>
      </c>
      <c r="F66" s="8">
        <f t="shared" si="56"/>
        <v>51.369989784267773</v>
      </c>
      <c r="G66" s="9" t="str">
        <f t="shared" si="57"/>
        <v>class III obesity</v>
      </c>
      <c r="H66" s="65">
        <f>B59-B66</f>
        <v>0</v>
      </c>
      <c r="I66" s="59" t="s">
        <v>29</v>
      </c>
      <c r="K66" s="107" t="s">
        <v>26</v>
      </c>
      <c r="L66" s="108">
        <f>C45</f>
        <v>0</v>
      </c>
      <c r="M66" s="109">
        <f>H45</f>
        <v>0</v>
      </c>
      <c r="N66" s="110">
        <f t="shared" si="62"/>
        <v>41641</v>
      </c>
      <c r="O66" s="108">
        <f>B45</f>
        <v>304</v>
      </c>
      <c r="P66" s="108">
        <f t="shared" si="60"/>
        <v>51.369989784267773</v>
      </c>
      <c r="Q66" s="108" t="str">
        <f t="shared" si="61"/>
        <v>class III obesity</v>
      </c>
      <c r="R66" s="108"/>
      <c r="S66" s="111" t="e">
        <f>AVERAGEIF($M$60:M66,"&lt;&gt;0")</f>
        <v>#DIV/0!</v>
      </c>
    </row>
    <row r="67" spans="1:19">
      <c r="A67" s="49">
        <f t="shared" si="16"/>
        <v>41663</v>
      </c>
      <c r="B67" s="20">
        <f t="shared" ref="B67:B118" si="63">B66</f>
        <v>304</v>
      </c>
      <c r="C67" s="10">
        <f t="shared" si="54"/>
        <v>0</v>
      </c>
      <c r="D67" s="10">
        <f t="shared" si="55"/>
        <v>159</v>
      </c>
      <c r="E67" s="11">
        <f t="shared" si="25"/>
        <v>0</v>
      </c>
      <c r="F67" s="12">
        <f t="shared" si="56"/>
        <v>51.369989784267773</v>
      </c>
      <c r="G67" s="13" t="str">
        <f t="shared" si="57"/>
        <v>class III obesity</v>
      </c>
      <c r="H67" s="63"/>
      <c r="K67" s="112" t="s">
        <v>27</v>
      </c>
      <c r="L67" s="113">
        <f>C52</f>
        <v>0</v>
      </c>
      <c r="M67" s="114">
        <f>H52</f>
        <v>0</v>
      </c>
      <c r="N67" s="115">
        <f t="shared" si="62"/>
        <v>41648</v>
      </c>
      <c r="O67" s="113">
        <f>B52</f>
        <v>304</v>
      </c>
      <c r="P67" s="113">
        <f t="shared" si="60"/>
        <v>51.369989784267773</v>
      </c>
      <c r="Q67" s="94" t="str">
        <f t="shared" si="61"/>
        <v>class III obesity</v>
      </c>
      <c r="R67" s="95"/>
      <c r="S67" s="111" t="e">
        <f>AVERAGEIF($M$60:M67,"&lt;&gt;0")</f>
        <v>#DIV/0!</v>
      </c>
    </row>
    <row r="68" spans="1:19">
      <c r="A68" s="49">
        <f t="shared" si="16"/>
        <v>41664</v>
      </c>
      <c r="B68" s="20">
        <f t="shared" si="63"/>
        <v>304</v>
      </c>
      <c r="C68" s="10">
        <f t="shared" si="54"/>
        <v>0</v>
      </c>
      <c r="D68" s="10">
        <f t="shared" si="55"/>
        <v>159</v>
      </c>
      <c r="E68" s="11">
        <f t="shared" ref="E68:E99" si="64">C68/ToLose</f>
        <v>0</v>
      </c>
      <c r="F68" s="12">
        <f t="shared" si="56"/>
        <v>51.369989784267773</v>
      </c>
      <c r="G68" s="13" t="str">
        <f t="shared" si="57"/>
        <v>class III obesity</v>
      </c>
      <c r="H68" s="63"/>
      <c r="K68" s="107" t="s">
        <v>28</v>
      </c>
      <c r="L68" s="108">
        <f>C59</f>
        <v>0</v>
      </c>
      <c r="M68" s="109">
        <f>H59</f>
        <v>0</v>
      </c>
      <c r="N68" s="110">
        <f t="shared" si="62"/>
        <v>41655</v>
      </c>
      <c r="O68" s="108">
        <f>B59</f>
        <v>304</v>
      </c>
      <c r="P68" s="108">
        <f t="shared" si="60"/>
        <v>51.369989784267773</v>
      </c>
      <c r="Q68" s="108" t="str">
        <f t="shared" si="61"/>
        <v>class III obesity</v>
      </c>
      <c r="R68" s="108"/>
      <c r="S68" s="111" t="e">
        <f>AVERAGEIF($M$60:M68,"&lt;&gt;0")</f>
        <v>#DIV/0!</v>
      </c>
    </row>
    <row r="69" spans="1:19">
      <c r="A69" s="49">
        <f t="shared" si="16"/>
        <v>41665</v>
      </c>
      <c r="B69" s="20">
        <f t="shared" si="63"/>
        <v>304</v>
      </c>
      <c r="C69" s="10">
        <f t="shared" si="54"/>
        <v>0</v>
      </c>
      <c r="D69" s="10">
        <f t="shared" si="55"/>
        <v>159</v>
      </c>
      <c r="E69" s="11">
        <f t="shared" si="64"/>
        <v>0</v>
      </c>
      <c r="F69" s="12">
        <f t="shared" si="56"/>
        <v>51.369989784267773</v>
      </c>
      <c r="G69" s="13" t="str">
        <f t="shared" si="57"/>
        <v>class III obesity</v>
      </c>
      <c r="H69" s="63"/>
      <c r="K69" s="112" t="s">
        <v>29</v>
      </c>
      <c r="L69" s="113">
        <f>C66</f>
        <v>0</v>
      </c>
      <c r="M69" s="114">
        <f>H66</f>
        <v>0</v>
      </c>
      <c r="N69" s="115">
        <f t="shared" si="62"/>
        <v>41662</v>
      </c>
      <c r="O69" s="113">
        <f>B66</f>
        <v>304</v>
      </c>
      <c r="P69" s="113">
        <f t="shared" si="60"/>
        <v>51.369989784267773</v>
      </c>
      <c r="Q69" s="94" t="str">
        <f t="shared" si="61"/>
        <v>class III obesity</v>
      </c>
      <c r="R69" s="95"/>
      <c r="S69" s="111" t="e">
        <f>AVERAGEIF($M$60:M69,"&lt;&gt;0")</f>
        <v>#DIV/0!</v>
      </c>
    </row>
    <row r="70" spans="1:19">
      <c r="A70" s="50">
        <f t="shared" si="16"/>
        <v>41666</v>
      </c>
      <c r="B70" s="20">
        <f t="shared" si="63"/>
        <v>304</v>
      </c>
      <c r="C70" s="14">
        <f t="shared" si="54"/>
        <v>0</v>
      </c>
      <c r="D70" s="14">
        <f t="shared" si="55"/>
        <v>159</v>
      </c>
      <c r="E70" s="15">
        <f t="shared" si="64"/>
        <v>0</v>
      </c>
      <c r="F70" s="16">
        <f t="shared" si="56"/>
        <v>51.369989784267773</v>
      </c>
      <c r="G70" s="17" t="str">
        <f t="shared" si="57"/>
        <v>class III obesity</v>
      </c>
      <c r="H70" s="70"/>
      <c r="K70" s="107" t="s">
        <v>30</v>
      </c>
      <c r="L70" s="108">
        <f>C73</f>
        <v>0</v>
      </c>
      <c r="M70" s="109">
        <f>H73</f>
        <v>0</v>
      </c>
      <c r="N70" s="110">
        <f t="shared" si="62"/>
        <v>41669</v>
      </c>
      <c r="O70" s="108">
        <f>B73</f>
        <v>304</v>
      </c>
      <c r="P70" s="108">
        <f t="shared" si="58"/>
        <v>51.369989784267773</v>
      </c>
      <c r="Q70" s="116" t="str">
        <f t="shared" si="59"/>
        <v>class III obesity</v>
      </c>
      <c r="R70" s="117"/>
      <c r="S70" s="111" t="e">
        <f>AVERAGEIF($M$60:M70,"&lt;&gt;0")</f>
        <v>#DIV/0!</v>
      </c>
    </row>
    <row r="71" spans="1:19">
      <c r="A71" s="50">
        <f t="shared" si="16"/>
        <v>41667</v>
      </c>
      <c r="B71" s="20">
        <f t="shared" si="63"/>
        <v>304</v>
      </c>
      <c r="C71" s="14">
        <f t="shared" si="54"/>
        <v>0</v>
      </c>
      <c r="D71" s="14">
        <f t="shared" si="55"/>
        <v>159</v>
      </c>
      <c r="E71" s="15">
        <f t="shared" si="64"/>
        <v>0</v>
      </c>
      <c r="F71" s="16">
        <f t="shared" si="56"/>
        <v>51.369989784267773</v>
      </c>
      <c r="G71" s="17" t="str">
        <f t="shared" si="57"/>
        <v>class III obesity</v>
      </c>
      <c r="H71" s="70"/>
      <c r="K71" s="112" t="s">
        <v>31</v>
      </c>
      <c r="L71" s="113">
        <f>C80</f>
        <v>0</v>
      </c>
      <c r="M71" s="114">
        <f>H80</f>
        <v>0</v>
      </c>
      <c r="N71" s="115">
        <f t="shared" si="62"/>
        <v>41676</v>
      </c>
      <c r="O71" s="113">
        <f>B80</f>
        <v>304</v>
      </c>
      <c r="P71" s="113">
        <f t="shared" si="58"/>
        <v>51.369989784267773</v>
      </c>
      <c r="Q71" s="94" t="str">
        <f t="shared" si="59"/>
        <v>class III obesity</v>
      </c>
      <c r="R71" s="95"/>
      <c r="S71" s="111" t="e">
        <f>AVERAGEIF($M$60:M71,"&lt;&gt;0")</f>
        <v>#DIV/0!</v>
      </c>
    </row>
    <row r="72" spans="1:19">
      <c r="A72" s="49">
        <f t="shared" si="16"/>
        <v>41668</v>
      </c>
      <c r="B72" s="20">
        <f t="shared" si="63"/>
        <v>304</v>
      </c>
      <c r="C72" s="10">
        <f t="shared" si="54"/>
        <v>0</v>
      </c>
      <c r="D72" s="10">
        <f t="shared" si="55"/>
        <v>159</v>
      </c>
      <c r="E72" s="11">
        <f t="shared" si="64"/>
        <v>0</v>
      </c>
      <c r="F72" s="12">
        <f t="shared" si="56"/>
        <v>51.369989784267773</v>
      </c>
      <c r="G72" s="13" t="str">
        <f t="shared" si="57"/>
        <v>class III obesity</v>
      </c>
      <c r="H72" s="63"/>
      <c r="K72" s="107" t="s">
        <v>32</v>
      </c>
      <c r="L72" s="108">
        <f>C87</f>
        <v>0</v>
      </c>
      <c r="M72" s="109">
        <f>H87</f>
        <v>0</v>
      </c>
      <c r="N72" s="110">
        <f t="shared" si="62"/>
        <v>41683</v>
      </c>
      <c r="O72" s="108">
        <f>B87</f>
        <v>304</v>
      </c>
      <c r="P72" s="108">
        <f t="shared" si="58"/>
        <v>51.369989784267773</v>
      </c>
      <c r="Q72" s="116" t="str">
        <f t="shared" si="59"/>
        <v>class III obesity</v>
      </c>
      <c r="R72" s="117"/>
      <c r="S72" s="111" t="e">
        <f>AVERAGEIF($M$60:M72,"&lt;&gt;0")</f>
        <v>#DIV/0!</v>
      </c>
    </row>
    <row r="73" spans="1:19">
      <c r="A73" s="48">
        <f t="shared" si="16"/>
        <v>41669</v>
      </c>
      <c r="B73" s="18">
        <f t="shared" si="63"/>
        <v>304</v>
      </c>
      <c r="C73" s="6">
        <f t="shared" si="54"/>
        <v>0</v>
      </c>
      <c r="D73" s="6">
        <f t="shared" si="55"/>
        <v>159</v>
      </c>
      <c r="E73" s="7">
        <f t="shared" si="64"/>
        <v>0</v>
      </c>
      <c r="F73" s="8">
        <f t="shared" si="56"/>
        <v>51.369989784267773</v>
      </c>
      <c r="G73" s="9" t="str">
        <f t="shared" si="57"/>
        <v>class III obesity</v>
      </c>
      <c r="H73" s="65">
        <f>B66-B73</f>
        <v>0</v>
      </c>
      <c r="I73" s="59" t="s">
        <v>30</v>
      </c>
      <c r="K73" s="112" t="s">
        <v>33</v>
      </c>
      <c r="L73" s="113">
        <f>C94</f>
        <v>0</v>
      </c>
      <c r="M73" s="114">
        <f>H94</f>
        <v>0</v>
      </c>
      <c r="N73" s="115">
        <f t="shared" si="62"/>
        <v>41690</v>
      </c>
      <c r="O73" s="113">
        <f>B94</f>
        <v>304</v>
      </c>
      <c r="P73" s="113">
        <f t="shared" si="58"/>
        <v>51.369989784267773</v>
      </c>
      <c r="Q73" s="94" t="str">
        <f t="shared" si="59"/>
        <v>class III obesity</v>
      </c>
      <c r="R73" s="95"/>
      <c r="S73" s="111" t="e">
        <f>AVERAGEIF($M$60:M73,"&lt;&gt;0")</f>
        <v>#DIV/0!</v>
      </c>
    </row>
    <row r="74" spans="1:19">
      <c r="A74" s="49">
        <f t="shared" si="16"/>
        <v>41670</v>
      </c>
      <c r="B74" s="20">
        <f t="shared" si="63"/>
        <v>304</v>
      </c>
      <c r="C74" s="10">
        <f t="shared" si="54"/>
        <v>0</v>
      </c>
      <c r="D74" s="10">
        <f t="shared" si="55"/>
        <v>159</v>
      </c>
      <c r="E74" s="11">
        <f t="shared" si="64"/>
        <v>0</v>
      </c>
      <c r="F74" s="12">
        <f t="shared" si="56"/>
        <v>51.369989784267773</v>
      </c>
      <c r="G74" s="13" t="str">
        <f t="shared" si="57"/>
        <v>class III obesity</v>
      </c>
      <c r="H74" s="63"/>
      <c r="K74" s="107" t="s">
        <v>34</v>
      </c>
      <c r="L74" s="108">
        <f>C101</f>
        <v>0</v>
      </c>
      <c r="M74" s="109">
        <f>H101</f>
        <v>0</v>
      </c>
      <c r="N74" s="110">
        <f t="shared" si="62"/>
        <v>41697</v>
      </c>
      <c r="O74" s="108">
        <f>B101</f>
        <v>304</v>
      </c>
      <c r="P74" s="108">
        <f t="shared" si="58"/>
        <v>51.369989784267773</v>
      </c>
      <c r="Q74" s="116" t="str">
        <f t="shared" si="59"/>
        <v>class III obesity</v>
      </c>
      <c r="R74" s="117"/>
      <c r="S74" s="111" t="e">
        <f>AVERAGEIF($M$60:M74,"&lt;&gt;0")</f>
        <v>#DIV/0!</v>
      </c>
    </row>
    <row r="75" spans="1:19">
      <c r="A75" s="49">
        <f t="shared" si="16"/>
        <v>41671</v>
      </c>
      <c r="B75" s="20">
        <f t="shared" si="63"/>
        <v>304</v>
      </c>
      <c r="C75" s="10">
        <f t="shared" si="54"/>
        <v>0</v>
      </c>
      <c r="D75" s="10">
        <f t="shared" si="55"/>
        <v>159</v>
      </c>
      <c r="E75" s="11">
        <f t="shared" si="64"/>
        <v>0</v>
      </c>
      <c r="F75" s="12">
        <f t="shared" si="56"/>
        <v>51.369989784267773</v>
      </c>
      <c r="G75" s="13" t="str">
        <f t="shared" si="57"/>
        <v>class III obesity</v>
      </c>
      <c r="H75" s="63"/>
      <c r="K75" s="112" t="s">
        <v>35</v>
      </c>
      <c r="L75" s="113">
        <f>C108</f>
        <v>0</v>
      </c>
      <c r="M75" s="114">
        <f>H108</f>
        <v>0</v>
      </c>
      <c r="N75" s="115">
        <f t="shared" si="62"/>
        <v>41704</v>
      </c>
      <c r="O75" s="113">
        <f>B108</f>
        <v>304</v>
      </c>
      <c r="P75" s="113">
        <f t="shared" si="58"/>
        <v>51.369989784267773</v>
      </c>
      <c r="Q75" s="94" t="str">
        <f t="shared" si="59"/>
        <v>class III obesity</v>
      </c>
      <c r="R75" s="95"/>
      <c r="S75" s="111" t="e">
        <f>AVERAGEIF($M$60:M75,"&lt;&gt;0")</f>
        <v>#DIV/0!</v>
      </c>
    </row>
    <row r="76" spans="1:19">
      <c r="A76" s="49">
        <f t="shared" si="16"/>
        <v>41672</v>
      </c>
      <c r="B76" s="20">
        <f t="shared" si="63"/>
        <v>304</v>
      </c>
      <c r="C76" s="10">
        <f t="shared" si="54"/>
        <v>0</v>
      </c>
      <c r="D76" s="10">
        <f t="shared" si="55"/>
        <v>159</v>
      </c>
      <c r="E76" s="11">
        <f t="shared" si="64"/>
        <v>0</v>
      </c>
      <c r="F76" s="12">
        <f t="shared" si="56"/>
        <v>51.369989784267773</v>
      </c>
      <c r="G76" s="13" t="str">
        <f t="shared" si="57"/>
        <v>class III obesity</v>
      </c>
      <c r="H76" s="63"/>
      <c r="K76" s="107" t="s">
        <v>36</v>
      </c>
      <c r="L76" s="108">
        <f>C115</f>
        <v>0</v>
      </c>
      <c r="M76" s="109">
        <f>H115</f>
        <v>0</v>
      </c>
      <c r="N76" s="110">
        <f t="shared" si="62"/>
        <v>41711</v>
      </c>
      <c r="O76" s="108">
        <f>B115</f>
        <v>304</v>
      </c>
      <c r="P76" s="108">
        <f t="shared" si="58"/>
        <v>51.369989784267773</v>
      </c>
      <c r="Q76" s="116" t="str">
        <f t="shared" si="59"/>
        <v>class III obesity</v>
      </c>
      <c r="R76" s="117"/>
      <c r="S76" s="111" t="e">
        <f>AVERAGEIF($M$60:M76,"&lt;&gt;0")</f>
        <v>#DIV/0!</v>
      </c>
    </row>
    <row r="77" spans="1:19">
      <c r="A77" s="50">
        <f t="shared" si="16"/>
        <v>41673</v>
      </c>
      <c r="B77" s="20">
        <f t="shared" si="63"/>
        <v>304</v>
      </c>
      <c r="C77" s="14">
        <f t="shared" si="54"/>
        <v>0</v>
      </c>
      <c r="D77" s="14">
        <f t="shared" si="55"/>
        <v>159</v>
      </c>
      <c r="E77" s="15">
        <f t="shared" si="64"/>
        <v>0</v>
      </c>
      <c r="F77" s="16">
        <f t="shared" si="56"/>
        <v>51.369989784267773</v>
      </c>
      <c r="G77" s="17" t="str">
        <f t="shared" si="57"/>
        <v>class III obesity</v>
      </c>
      <c r="H77" s="70"/>
      <c r="K77" s="112" t="s">
        <v>37</v>
      </c>
      <c r="L77" s="113">
        <f>C122</f>
        <v>0</v>
      </c>
      <c r="M77" s="114">
        <f>H122</f>
        <v>0</v>
      </c>
      <c r="N77" s="115">
        <f t="shared" si="62"/>
        <v>41718</v>
      </c>
      <c r="O77" s="113">
        <f>B122</f>
        <v>304</v>
      </c>
      <c r="P77" s="113">
        <f t="shared" si="58"/>
        <v>51.369989784267773</v>
      </c>
      <c r="Q77" s="94" t="str">
        <f t="shared" si="59"/>
        <v>class III obesity</v>
      </c>
      <c r="R77" s="95"/>
      <c r="S77" s="111" t="e">
        <f>AVERAGEIF($M$60:M77,"&lt;&gt;0")</f>
        <v>#DIV/0!</v>
      </c>
    </row>
    <row r="78" spans="1:19">
      <c r="A78" s="50">
        <f t="shared" si="16"/>
        <v>41674</v>
      </c>
      <c r="B78" s="20">
        <f t="shared" si="63"/>
        <v>304</v>
      </c>
      <c r="C78" s="14">
        <f t="shared" si="54"/>
        <v>0</v>
      </c>
      <c r="D78" s="14">
        <f t="shared" si="55"/>
        <v>159</v>
      </c>
      <c r="E78" s="15">
        <f t="shared" si="64"/>
        <v>0</v>
      </c>
      <c r="F78" s="16">
        <f t="shared" si="56"/>
        <v>51.369989784267773</v>
      </c>
      <c r="G78" s="17" t="str">
        <f t="shared" si="57"/>
        <v>class III obesity</v>
      </c>
      <c r="H78" s="70"/>
      <c r="K78" s="107" t="s">
        <v>38</v>
      </c>
      <c r="L78" s="108">
        <f>C129</f>
        <v>0</v>
      </c>
      <c r="M78" s="109">
        <f>H129</f>
        <v>0</v>
      </c>
      <c r="N78" s="110">
        <f t="shared" si="62"/>
        <v>41725</v>
      </c>
      <c r="O78" s="108">
        <f>B129</f>
        <v>304</v>
      </c>
      <c r="P78" s="108">
        <f t="shared" ref="P78:P109" si="65">O78/(height^2)*703</f>
        <v>51.369989784267773</v>
      </c>
      <c r="Q78" s="116" t="str">
        <f t="shared" ref="Q78:Q109" si="66">IF(P78&lt;18.5,"underweight",IF(P78&lt;25,"normal",IF(P78&lt;30,"overweight",IF(P78&lt;35,"class I obesity",IF(P78&lt;40,"class II obesity", "class III obesity")))))</f>
        <v>class III obesity</v>
      </c>
      <c r="R78" s="117"/>
      <c r="S78" s="111" t="e">
        <f>AVERAGEIF($M$60:M78,"&lt;&gt;0")</f>
        <v>#DIV/0!</v>
      </c>
    </row>
    <row r="79" spans="1:19">
      <c r="A79" s="51">
        <f t="shared" si="16"/>
        <v>41675</v>
      </c>
      <c r="B79" s="27">
        <f t="shared" si="63"/>
        <v>304</v>
      </c>
      <c r="C79" s="23">
        <f t="shared" si="54"/>
        <v>0</v>
      </c>
      <c r="D79" s="23">
        <f t="shared" si="55"/>
        <v>159</v>
      </c>
      <c r="E79" s="24">
        <f t="shared" si="64"/>
        <v>0</v>
      </c>
      <c r="F79" s="25">
        <f t="shared" si="56"/>
        <v>51.369989784267773</v>
      </c>
      <c r="G79" s="26" t="str">
        <f t="shared" si="57"/>
        <v>class III obesity</v>
      </c>
      <c r="H79" s="118"/>
      <c r="I79" s="101" t="s">
        <v>111</v>
      </c>
      <c r="K79" s="112" t="s">
        <v>39</v>
      </c>
      <c r="L79" s="113">
        <f>C136</f>
        <v>0</v>
      </c>
      <c r="M79" s="114">
        <f>H136</f>
        <v>0</v>
      </c>
      <c r="N79" s="115">
        <f t="shared" si="62"/>
        <v>41732</v>
      </c>
      <c r="O79" s="113">
        <f>B136</f>
        <v>304</v>
      </c>
      <c r="P79" s="113">
        <f t="shared" si="65"/>
        <v>51.369989784267773</v>
      </c>
      <c r="Q79" s="94" t="str">
        <f t="shared" si="66"/>
        <v>class III obesity</v>
      </c>
      <c r="R79" s="95"/>
      <c r="S79" s="111" t="e">
        <f>AVERAGEIF($M$60:M79,"&lt;&gt;0")</f>
        <v>#DIV/0!</v>
      </c>
    </row>
    <row r="80" spans="1:19">
      <c r="A80" s="48">
        <f t="shared" si="16"/>
        <v>41676</v>
      </c>
      <c r="B80" s="18">
        <f t="shared" si="63"/>
        <v>304</v>
      </c>
      <c r="C80" s="6">
        <f t="shared" si="54"/>
        <v>0</v>
      </c>
      <c r="D80" s="6">
        <f t="shared" si="55"/>
        <v>159</v>
      </c>
      <c r="E80" s="7">
        <f t="shared" si="64"/>
        <v>0</v>
      </c>
      <c r="F80" s="8">
        <f t="shared" si="56"/>
        <v>51.369989784267773</v>
      </c>
      <c r="G80" s="9" t="str">
        <f t="shared" si="57"/>
        <v>class III obesity</v>
      </c>
      <c r="H80" s="65">
        <f>B73-B80</f>
        <v>0</v>
      </c>
      <c r="I80" s="59" t="s">
        <v>31</v>
      </c>
      <c r="K80" s="107" t="s">
        <v>40</v>
      </c>
      <c r="L80" s="108">
        <f>C143</f>
        <v>0</v>
      </c>
      <c r="M80" s="109">
        <f>H143</f>
        <v>0</v>
      </c>
      <c r="N80" s="110">
        <f t="shared" si="62"/>
        <v>41739</v>
      </c>
      <c r="O80" s="108">
        <f>B143</f>
        <v>304</v>
      </c>
      <c r="P80" s="108">
        <f t="shared" si="65"/>
        <v>51.369989784267773</v>
      </c>
      <c r="Q80" s="116" t="str">
        <f t="shared" si="66"/>
        <v>class III obesity</v>
      </c>
      <c r="R80" s="117"/>
      <c r="S80" s="111" t="e">
        <f>AVERAGEIF($M$60:M80,"&lt;&gt;0")</f>
        <v>#DIV/0!</v>
      </c>
    </row>
    <row r="81" spans="1:19">
      <c r="A81" s="49">
        <f t="shared" si="16"/>
        <v>41677</v>
      </c>
      <c r="B81" s="20">
        <f t="shared" si="63"/>
        <v>304</v>
      </c>
      <c r="C81" s="10">
        <f t="shared" si="54"/>
        <v>0</v>
      </c>
      <c r="D81" s="10">
        <f t="shared" si="55"/>
        <v>159</v>
      </c>
      <c r="E81" s="11">
        <f t="shared" si="64"/>
        <v>0</v>
      </c>
      <c r="F81" s="12">
        <f t="shared" si="56"/>
        <v>51.369989784267773</v>
      </c>
      <c r="G81" s="13" t="str">
        <f t="shared" si="57"/>
        <v>class III obesity</v>
      </c>
      <c r="H81" s="63"/>
      <c r="K81" s="112" t="s">
        <v>41</v>
      </c>
      <c r="L81" s="113">
        <f>C150</f>
        <v>0</v>
      </c>
      <c r="M81" s="114">
        <f>H150</f>
        <v>0</v>
      </c>
      <c r="N81" s="115">
        <f t="shared" si="62"/>
        <v>41746</v>
      </c>
      <c r="O81" s="113">
        <f>B150</f>
        <v>304</v>
      </c>
      <c r="P81" s="113">
        <f t="shared" si="65"/>
        <v>51.369989784267773</v>
      </c>
      <c r="Q81" s="94" t="str">
        <f t="shared" si="66"/>
        <v>class III obesity</v>
      </c>
      <c r="R81" s="95"/>
      <c r="S81" s="111" t="e">
        <f>AVERAGEIF($M$60:M81,"&lt;&gt;0")</f>
        <v>#DIV/0!</v>
      </c>
    </row>
    <row r="82" spans="1:19">
      <c r="A82" s="49">
        <f t="shared" si="16"/>
        <v>41678</v>
      </c>
      <c r="B82" s="20">
        <f t="shared" si="63"/>
        <v>304</v>
      </c>
      <c r="C82" s="10">
        <f t="shared" si="54"/>
        <v>0</v>
      </c>
      <c r="D82" s="10">
        <f t="shared" si="55"/>
        <v>159</v>
      </c>
      <c r="E82" s="11">
        <f t="shared" si="64"/>
        <v>0</v>
      </c>
      <c r="F82" s="12">
        <f t="shared" si="56"/>
        <v>51.369989784267773</v>
      </c>
      <c r="G82" s="13" t="str">
        <f t="shared" si="57"/>
        <v>class III obesity</v>
      </c>
      <c r="H82" s="63"/>
      <c r="K82" s="107" t="s">
        <v>42</v>
      </c>
      <c r="L82" s="108">
        <f>C157</f>
        <v>0</v>
      </c>
      <c r="M82" s="109">
        <f>H157</f>
        <v>0</v>
      </c>
      <c r="N82" s="110">
        <f t="shared" si="62"/>
        <v>41753</v>
      </c>
      <c r="O82" s="108">
        <f>B157</f>
        <v>304</v>
      </c>
      <c r="P82" s="108">
        <f t="shared" si="65"/>
        <v>51.369989784267773</v>
      </c>
      <c r="Q82" s="116" t="str">
        <f t="shared" si="66"/>
        <v>class III obesity</v>
      </c>
      <c r="R82" s="117"/>
      <c r="S82" s="111" t="e">
        <f>AVERAGEIF($M$60:M82,"&lt;&gt;0")</f>
        <v>#DIV/0!</v>
      </c>
    </row>
    <row r="83" spans="1:19">
      <c r="A83" s="49">
        <f t="shared" si="16"/>
        <v>41679</v>
      </c>
      <c r="B83" s="20">
        <f t="shared" si="63"/>
        <v>304</v>
      </c>
      <c r="C83" s="10">
        <f t="shared" si="54"/>
        <v>0</v>
      </c>
      <c r="D83" s="10">
        <f t="shared" si="55"/>
        <v>159</v>
      </c>
      <c r="E83" s="11">
        <f t="shared" si="64"/>
        <v>0</v>
      </c>
      <c r="F83" s="12">
        <f t="shared" si="56"/>
        <v>51.369989784267773</v>
      </c>
      <c r="G83" s="13" t="str">
        <f t="shared" si="57"/>
        <v>class III obesity</v>
      </c>
      <c r="H83" s="63"/>
      <c r="K83" s="112" t="s">
        <v>43</v>
      </c>
      <c r="L83" s="113">
        <f>C164</f>
        <v>0</v>
      </c>
      <c r="M83" s="114">
        <f>H164</f>
        <v>0</v>
      </c>
      <c r="N83" s="115">
        <f t="shared" si="62"/>
        <v>41760</v>
      </c>
      <c r="O83" s="113">
        <f>B164</f>
        <v>304</v>
      </c>
      <c r="P83" s="113">
        <f t="shared" si="65"/>
        <v>51.369989784267773</v>
      </c>
      <c r="Q83" s="94" t="str">
        <f t="shared" si="66"/>
        <v>class III obesity</v>
      </c>
      <c r="R83" s="95"/>
      <c r="S83" s="111" t="e">
        <f>AVERAGEIF($M$60:M83,"&lt;&gt;0")</f>
        <v>#DIV/0!</v>
      </c>
    </row>
    <row r="84" spans="1:19">
      <c r="A84" s="50">
        <f t="shared" si="16"/>
        <v>41680</v>
      </c>
      <c r="B84" s="20">
        <f t="shared" si="63"/>
        <v>304</v>
      </c>
      <c r="C84" s="14">
        <f t="shared" si="54"/>
        <v>0</v>
      </c>
      <c r="D84" s="14">
        <f t="shared" si="55"/>
        <v>159</v>
      </c>
      <c r="E84" s="15">
        <f t="shared" si="64"/>
        <v>0</v>
      </c>
      <c r="F84" s="16">
        <f t="shared" si="56"/>
        <v>51.369989784267773</v>
      </c>
      <c r="G84" s="17" t="str">
        <f t="shared" si="57"/>
        <v>class III obesity</v>
      </c>
      <c r="H84" s="70"/>
      <c r="K84" s="107" t="s">
        <v>44</v>
      </c>
      <c r="L84" s="108">
        <f>C171</f>
        <v>0</v>
      </c>
      <c r="M84" s="109">
        <f>H164</f>
        <v>0</v>
      </c>
      <c r="N84" s="110">
        <f t="shared" si="62"/>
        <v>41767</v>
      </c>
      <c r="O84" s="108">
        <f>B171</f>
        <v>304</v>
      </c>
      <c r="P84" s="108">
        <f t="shared" si="65"/>
        <v>51.369989784267773</v>
      </c>
      <c r="Q84" s="116" t="str">
        <f t="shared" si="66"/>
        <v>class III obesity</v>
      </c>
      <c r="R84" s="117"/>
      <c r="S84" s="111" t="e">
        <f>AVERAGEIF($M$60:M84,"&lt;&gt;0")</f>
        <v>#DIV/0!</v>
      </c>
    </row>
    <row r="85" spans="1:19">
      <c r="A85" s="50">
        <f t="shared" ref="A85:A148" si="67">A84+1</f>
        <v>41681</v>
      </c>
      <c r="B85" s="20">
        <f t="shared" si="63"/>
        <v>304</v>
      </c>
      <c r="C85" s="14">
        <f t="shared" si="54"/>
        <v>0</v>
      </c>
      <c r="D85" s="14">
        <f t="shared" si="55"/>
        <v>159</v>
      </c>
      <c r="E85" s="15">
        <f t="shared" si="64"/>
        <v>0</v>
      </c>
      <c r="F85" s="16">
        <f t="shared" si="56"/>
        <v>51.369989784267773</v>
      </c>
      <c r="G85" s="17" t="str">
        <f t="shared" si="57"/>
        <v>class III obesity</v>
      </c>
      <c r="H85" s="70"/>
      <c r="K85" s="112" t="s">
        <v>60</v>
      </c>
      <c r="L85" s="113">
        <f>C178</f>
        <v>0</v>
      </c>
      <c r="M85" s="114">
        <f>H178</f>
        <v>0</v>
      </c>
      <c r="N85" s="115">
        <f t="shared" si="62"/>
        <v>41774</v>
      </c>
      <c r="O85" s="113">
        <f>B178</f>
        <v>304</v>
      </c>
      <c r="P85" s="113">
        <f t="shared" si="65"/>
        <v>51.369989784267773</v>
      </c>
      <c r="Q85" s="94" t="str">
        <f t="shared" si="66"/>
        <v>class III obesity</v>
      </c>
      <c r="R85" s="95"/>
    </row>
    <row r="86" spans="1:19">
      <c r="A86" s="49">
        <f t="shared" si="67"/>
        <v>41682</v>
      </c>
      <c r="B86" s="20">
        <f t="shared" si="63"/>
        <v>304</v>
      </c>
      <c r="C86" s="10">
        <f t="shared" si="54"/>
        <v>0</v>
      </c>
      <c r="D86" s="10">
        <f t="shared" si="55"/>
        <v>159</v>
      </c>
      <c r="E86" s="11">
        <f t="shared" si="64"/>
        <v>0</v>
      </c>
      <c r="F86" s="12">
        <f t="shared" si="56"/>
        <v>51.369989784267773</v>
      </c>
      <c r="G86" s="13" t="str">
        <f t="shared" si="57"/>
        <v>class III obesity</v>
      </c>
      <c r="H86" s="63"/>
      <c r="K86" s="107" t="s">
        <v>61</v>
      </c>
      <c r="L86" s="108">
        <f>C185</f>
        <v>0</v>
      </c>
      <c r="M86" s="109">
        <f>H185</f>
        <v>0</v>
      </c>
      <c r="N86" s="110">
        <f t="shared" si="62"/>
        <v>41781</v>
      </c>
      <c r="O86" s="108">
        <f>B185</f>
        <v>304</v>
      </c>
      <c r="P86" s="108">
        <f t="shared" si="65"/>
        <v>51.369989784267773</v>
      </c>
      <c r="Q86" s="116" t="str">
        <f t="shared" si="66"/>
        <v>class III obesity</v>
      </c>
      <c r="R86" s="117"/>
    </row>
    <row r="87" spans="1:19">
      <c r="A87" s="48">
        <f t="shared" si="67"/>
        <v>41683</v>
      </c>
      <c r="B87" s="18">
        <f t="shared" si="63"/>
        <v>304</v>
      </c>
      <c r="C87" s="6">
        <f t="shared" si="54"/>
        <v>0</v>
      </c>
      <c r="D87" s="6">
        <f t="shared" si="55"/>
        <v>159</v>
      </c>
      <c r="E87" s="7">
        <f t="shared" si="64"/>
        <v>0</v>
      </c>
      <c r="F87" s="8">
        <f t="shared" si="56"/>
        <v>51.369989784267773</v>
      </c>
      <c r="G87" s="9" t="str">
        <f t="shared" si="57"/>
        <v>class III obesity</v>
      </c>
      <c r="H87" s="65">
        <f>B80-B87</f>
        <v>0</v>
      </c>
      <c r="I87" s="59" t="s">
        <v>32</v>
      </c>
      <c r="K87" s="112" t="s">
        <v>62</v>
      </c>
      <c r="L87" s="113">
        <f>C192</f>
        <v>0</v>
      </c>
      <c r="M87" s="114">
        <f>H192</f>
        <v>0</v>
      </c>
      <c r="N87" s="115">
        <f t="shared" si="62"/>
        <v>41788</v>
      </c>
      <c r="O87" s="113">
        <f>B192</f>
        <v>304</v>
      </c>
      <c r="P87" s="113">
        <f t="shared" si="65"/>
        <v>51.369989784267773</v>
      </c>
      <c r="Q87" s="94" t="str">
        <f t="shared" si="66"/>
        <v>class III obesity</v>
      </c>
      <c r="R87" s="95"/>
    </row>
    <row r="88" spans="1:19">
      <c r="A88" s="49">
        <f t="shared" si="67"/>
        <v>41684</v>
      </c>
      <c r="B88" s="20">
        <f t="shared" si="63"/>
        <v>304</v>
      </c>
      <c r="C88" s="10">
        <f t="shared" si="54"/>
        <v>0</v>
      </c>
      <c r="D88" s="10">
        <f t="shared" si="55"/>
        <v>159</v>
      </c>
      <c r="E88" s="11">
        <f t="shared" si="64"/>
        <v>0</v>
      </c>
      <c r="F88" s="12">
        <f t="shared" si="56"/>
        <v>51.369989784267773</v>
      </c>
      <c r="G88" s="13" t="str">
        <f t="shared" si="57"/>
        <v>class III obesity</v>
      </c>
      <c r="H88" s="63"/>
      <c r="K88" s="107" t="s">
        <v>63</v>
      </c>
      <c r="L88" s="108">
        <f>C199</f>
        <v>0</v>
      </c>
      <c r="M88" s="109">
        <f>H199</f>
        <v>0</v>
      </c>
      <c r="N88" s="110">
        <f t="shared" si="62"/>
        <v>41795</v>
      </c>
      <c r="O88" s="108">
        <f>B199</f>
        <v>304</v>
      </c>
      <c r="P88" s="108">
        <f t="shared" si="65"/>
        <v>51.369989784267773</v>
      </c>
      <c r="Q88" s="116" t="str">
        <f t="shared" si="66"/>
        <v>class III obesity</v>
      </c>
      <c r="R88" s="117"/>
    </row>
    <row r="89" spans="1:19">
      <c r="A89" s="49">
        <f t="shared" si="67"/>
        <v>41685</v>
      </c>
      <c r="B89" s="20">
        <f t="shared" si="63"/>
        <v>304</v>
      </c>
      <c r="C89" s="10">
        <f t="shared" si="54"/>
        <v>0</v>
      </c>
      <c r="D89" s="10">
        <f t="shared" si="55"/>
        <v>159</v>
      </c>
      <c r="E89" s="11">
        <f t="shared" si="64"/>
        <v>0</v>
      </c>
      <c r="F89" s="12">
        <f t="shared" si="56"/>
        <v>51.369989784267773</v>
      </c>
      <c r="G89" s="13" t="str">
        <f t="shared" si="57"/>
        <v>class III obesity</v>
      </c>
      <c r="H89" s="63"/>
      <c r="K89" s="112" t="s">
        <v>64</v>
      </c>
      <c r="L89" s="113">
        <f>C206</f>
        <v>0</v>
      </c>
      <c r="M89" s="114">
        <f>H206</f>
        <v>0</v>
      </c>
      <c r="N89" s="115">
        <f t="shared" si="62"/>
        <v>41802</v>
      </c>
      <c r="O89" s="114">
        <f>B206</f>
        <v>304</v>
      </c>
      <c r="P89" s="113">
        <f t="shared" si="65"/>
        <v>51.369989784267773</v>
      </c>
      <c r="Q89" s="94" t="str">
        <f t="shared" si="66"/>
        <v>class III obesity</v>
      </c>
      <c r="R89" s="95"/>
    </row>
    <row r="90" spans="1:19">
      <c r="A90" s="49">
        <f t="shared" si="67"/>
        <v>41686</v>
      </c>
      <c r="B90" s="20">
        <f t="shared" si="63"/>
        <v>304</v>
      </c>
      <c r="C90" s="10">
        <f t="shared" si="54"/>
        <v>0</v>
      </c>
      <c r="D90" s="10">
        <f t="shared" si="55"/>
        <v>159</v>
      </c>
      <c r="E90" s="11">
        <f t="shared" si="64"/>
        <v>0</v>
      </c>
      <c r="F90" s="12">
        <f t="shared" si="56"/>
        <v>51.369989784267773</v>
      </c>
      <c r="G90" s="13" t="str">
        <f t="shared" si="57"/>
        <v>class III obesity</v>
      </c>
      <c r="H90" s="63"/>
      <c r="K90" s="107" t="s">
        <v>65</v>
      </c>
      <c r="L90" s="109">
        <f>C220</f>
        <v>0</v>
      </c>
      <c r="M90" s="109">
        <f>H220</f>
        <v>0</v>
      </c>
      <c r="N90" s="110">
        <f t="shared" si="62"/>
        <v>41809</v>
      </c>
      <c r="O90" s="109">
        <f>B220</f>
        <v>304</v>
      </c>
      <c r="P90" s="108">
        <f t="shared" si="65"/>
        <v>51.369989784267773</v>
      </c>
      <c r="Q90" s="116" t="str">
        <f t="shared" si="66"/>
        <v>class III obesity</v>
      </c>
      <c r="R90" s="117"/>
    </row>
    <row r="91" spans="1:19">
      <c r="A91" s="50">
        <f t="shared" si="67"/>
        <v>41687</v>
      </c>
      <c r="B91" s="20">
        <f t="shared" si="63"/>
        <v>304</v>
      </c>
      <c r="C91" s="14">
        <f t="shared" si="54"/>
        <v>0</v>
      </c>
      <c r="D91" s="14">
        <f t="shared" si="55"/>
        <v>159</v>
      </c>
      <c r="E91" s="15">
        <f t="shared" si="64"/>
        <v>0</v>
      </c>
      <c r="F91" s="16">
        <f t="shared" si="56"/>
        <v>51.369989784267773</v>
      </c>
      <c r="G91" s="17" t="str">
        <f t="shared" si="57"/>
        <v>class III obesity</v>
      </c>
      <c r="H91" s="70"/>
      <c r="K91" s="112" t="s">
        <v>66</v>
      </c>
      <c r="L91" s="114">
        <f>C227</f>
        <v>0</v>
      </c>
      <c r="M91" s="114">
        <f>H227</f>
        <v>0</v>
      </c>
      <c r="N91" s="115">
        <f t="shared" si="62"/>
        <v>41816</v>
      </c>
      <c r="O91" s="114">
        <f>B227</f>
        <v>304</v>
      </c>
      <c r="P91" s="113">
        <f t="shared" si="65"/>
        <v>51.369989784267773</v>
      </c>
      <c r="Q91" s="94" t="str">
        <f t="shared" si="66"/>
        <v>class III obesity</v>
      </c>
      <c r="R91" s="95"/>
    </row>
    <row r="92" spans="1:19">
      <c r="A92" s="50">
        <f t="shared" si="67"/>
        <v>41688</v>
      </c>
      <c r="B92" s="20">
        <f t="shared" si="63"/>
        <v>304</v>
      </c>
      <c r="C92" s="14">
        <f t="shared" si="54"/>
        <v>0</v>
      </c>
      <c r="D92" s="14">
        <f t="shared" si="55"/>
        <v>159</v>
      </c>
      <c r="E92" s="15">
        <f t="shared" si="64"/>
        <v>0</v>
      </c>
      <c r="F92" s="16">
        <f t="shared" si="56"/>
        <v>51.369989784267773</v>
      </c>
      <c r="G92" s="17" t="str">
        <f t="shared" si="57"/>
        <v>class III obesity</v>
      </c>
      <c r="H92" s="70"/>
      <c r="K92" s="107" t="s">
        <v>67</v>
      </c>
      <c r="L92" s="109">
        <f>C234</f>
        <v>0</v>
      </c>
      <c r="M92" s="109">
        <f>H234</f>
        <v>0</v>
      </c>
      <c r="N92" s="110">
        <f t="shared" si="62"/>
        <v>41823</v>
      </c>
      <c r="O92" s="109">
        <f>B234</f>
        <v>304</v>
      </c>
      <c r="P92" s="108">
        <f t="shared" si="65"/>
        <v>51.369989784267773</v>
      </c>
      <c r="Q92" s="116" t="str">
        <f t="shared" si="66"/>
        <v>class III obesity</v>
      </c>
      <c r="R92" s="117"/>
    </row>
    <row r="93" spans="1:19">
      <c r="A93" s="49">
        <f t="shared" si="67"/>
        <v>41689</v>
      </c>
      <c r="B93" s="20">
        <f t="shared" si="63"/>
        <v>304</v>
      </c>
      <c r="C93" s="10">
        <f t="shared" si="54"/>
        <v>0</v>
      </c>
      <c r="D93" s="10">
        <f t="shared" si="55"/>
        <v>159</v>
      </c>
      <c r="E93" s="11">
        <f t="shared" si="64"/>
        <v>0</v>
      </c>
      <c r="F93" s="12">
        <f t="shared" si="56"/>
        <v>51.369989784267773</v>
      </c>
      <c r="G93" s="13" t="str">
        <f t="shared" si="57"/>
        <v>class III obesity</v>
      </c>
      <c r="H93" s="63"/>
      <c r="K93" s="112" t="s">
        <v>68</v>
      </c>
      <c r="L93" s="114">
        <f>C241</f>
        <v>0</v>
      </c>
      <c r="M93" s="114">
        <f>H241</f>
        <v>0</v>
      </c>
      <c r="N93" s="115">
        <f t="shared" si="62"/>
        <v>41830</v>
      </c>
      <c r="O93" s="114">
        <f>B241</f>
        <v>304</v>
      </c>
      <c r="P93" s="113">
        <f t="shared" si="65"/>
        <v>51.369989784267773</v>
      </c>
      <c r="Q93" s="94" t="str">
        <f t="shared" si="66"/>
        <v>class III obesity</v>
      </c>
      <c r="R93" s="95"/>
    </row>
    <row r="94" spans="1:19">
      <c r="A94" s="48">
        <f t="shared" si="67"/>
        <v>41690</v>
      </c>
      <c r="B94" s="18">
        <f t="shared" si="63"/>
        <v>304</v>
      </c>
      <c r="C94" s="6">
        <f t="shared" si="54"/>
        <v>0</v>
      </c>
      <c r="D94" s="6">
        <f t="shared" si="55"/>
        <v>159</v>
      </c>
      <c r="E94" s="7">
        <f t="shared" si="64"/>
        <v>0</v>
      </c>
      <c r="F94" s="8">
        <f t="shared" si="56"/>
        <v>51.369989784267773</v>
      </c>
      <c r="G94" s="9" t="str">
        <f t="shared" si="57"/>
        <v>class III obesity</v>
      </c>
      <c r="H94" s="65">
        <f>B87-B94</f>
        <v>0</v>
      </c>
      <c r="I94" s="59" t="s">
        <v>33</v>
      </c>
      <c r="K94" s="107" t="s">
        <v>69</v>
      </c>
      <c r="L94" s="109">
        <f>C248</f>
        <v>0</v>
      </c>
      <c r="M94" s="109">
        <f>H249</f>
        <v>0</v>
      </c>
      <c r="N94" s="110">
        <f t="shared" si="62"/>
        <v>41837</v>
      </c>
      <c r="O94" s="109">
        <f>B249</f>
        <v>304</v>
      </c>
      <c r="P94" s="108">
        <f t="shared" si="65"/>
        <v>51.369989784267773</v>
      </c>
      <c r="Q94" s="116" t="str">
        <f t="shared" si="66"/>
        <v>class III obesity</v>
      </c>
      <c r="R94" s="117"/>
    </row>
    <row r="95" spans="1:19">
      <c r="A95" s="49">
        <f t="shared" si="67"/>
        <v>41691</v>
      </c>
      <c r="B95" s="20">
        <f t="shared" si="63"/>
        <v>304</v>
      </c>
      <c r="C95" s="10">
        <f t="shared" si="54"/>
        <v>0</v>
      </c>
      <c r="D95" s="10">
        <f t="shared" si="55"/>
        <v>159</v>
      </c>
      <c r="E95" s="11">
        <f t="shared" si="64"/>
        <v>0</v>
      </c>
      <c r="F95" s="12">
        <f t="shared" si="56"/>
        <v>51.369989784267773</v>
      </c>
      <c r="G95" s="13" t="str">
        <f t="shared" si="57"/>
        <v>class III obesity</v>
      </c>
      <c r="H95" s="63"/>
      <c r="K95" s="112" t="s">
        <v>70</v>
      </c>
      <c r="L95" s="114">
        <f>C255</f>
        <v>0</v>
      </c>
      <c r="M95" s="114">
        <f>H255</f>
        <v>0</v>
      </c>
      <c r="N95" s="115">
        <f t="shared" si="62"/>
        <v>41844</v>
      </c>
      <c r="O95" s="114">
        <f>B255</f>
        <v>304</v>
      </c>
      <c r="P95" s="113">
        <f t="shared" si="65"/>
        <v>51.369989784267773</v>
      </c>
      <c r="Q95" s="94" t="str">
        <f t="shared" si="66"/>
        <v>class III obesity</v>
      </c>
      <c r="R95" s="95"/>
    </row>
    <row r="96" spans="1:19">
      <c r="A96" s="49">
        <f t="shared" si="67"/>
        <v>41692</v>
      </c>
      <c r="B96" s="20">
        <f t="shared" si="63"/>
        <v>304</v>
      </c>
      <c r="C96" s="10">
        <f t="shared" si="54"/>
        <v>0</v>
      </c>
      <c r="D96" s="10">
        <f t="shared" si="55"/>
        <v>159</v>
      </c>
      <c r="E96" s="11">
        <f t="shared" si="64"/>
        <v>0</v>
      </c>
      <c r="F96" s="12">
        <f t="shared" si="56"/>
        <v>51.369989784267773</v>
      </c>
      <c r="G96" s="13" t="str">
        <f t="shared" si="57"/>
        <v>class III obesity</v>
      </c>
      <c r="H96" s="63"/>
      <c r="K96" s="107" t="s">
        <v>71</v>
      </c>
      <c r="L96" s="109">
        <f>C262</f>
        <v>0</v>
      </c>
      <c r="M96" s="109">
        <f>H262</f>
        <v>0</v>
      </c>
      <c r="N96" s="110">
        <f t="shared" si="62"/>
        <v>41851</v>
      </c>
      <c r="O96" s="109">
        <f>B262</f>
        <v>304</v>
      </c>
      <c r="P96" s="108">
        <f t="shared" si="65"/>
        <v>51.369989784267773</v>
      </c>
      <c r="Q96" s="116" t="str">
        <f t="shared" si="66"/>
        <v>class III obesity</v>
      </c>
      <c r="R96" s="117"/>
    </row>
    <row r="97" spans="1:18">
      <c r="A97" s="49">
        <f t="shared" si="67"/>
        <v>41693</v>
      </c>
      <c r="B97" s="20">
        <f t="shared" si="63"/>
        <v>304</v>
      </c>
      <c r="C97" s="10">
        <f t="shared" si="54"/>
        <v>0</v>
      </c>
      <c r="D97" s="10">
        <f t="shared" si="55"/>
        <v>159</v>
      </c>
      <c r="E97" s="11">
        <f t="shared" si="64"/>
        <v>0</v>
      </c>
      <c r="F97" s="12">
        <f t="shared" si="56"/>
        <v>51.369989784267773</v>
      </c>
      <c r="G97" s="13" t="str">
        <f t="shared" si="57"/>
        <v>class III obesity</v>
      </c>
      <c r="H97" s="63"/>
      <c r="K97" s="112" t="s">
        <v>72</v>
      </c>
      <c r="L97" s="114">
        <f>C269</f>
        <v>0</v>
      </c>
      <c r="M97" s="114">
        <f>H269</f>
        <v>0</v>
      </c>
      <c r="N97" s="115">
        <f t="shared" si="62"/>
        <v>41858</v>
      </c>
      <c r="O97" s="114">
        <f>B269</f>
        <v>304</v>
      </c>
      <c r="P97" s="113">
        <f t="shared" si="65"/>
        <v>51.369989784267773</v>
      </c>
      <c r="Q97" s="94" t="str">
        <f t="shared" si="66"/>
        <v>class III obesity</v>
      </c>
      <c r="R97" s="95"/>
    </row>
    <row r="98" spans="1:18">
      <c r="A98" s="50">
        <f t="shared" si="67"/>
        <v>41694</v>
      </c>
      <c r="B98" s="20">
        <f t="shared" si="63"/>
        <v>304</v>
      </c>
      <c r="C98" s="14">
        <f t="shared" si="54"/>
        <v>0</v>
      </c>
      <c r="D98" s="14">
        <f t="shared" si="55"/>
        <v>159</v>
      </c>
      <c r="E98" s="15">
        <f t="shared" si="64"/>
        <v>0</v>
      </c>
      <c r="F98" s="16">
        <f t="shared" si="56"/>
        <v>51.369989784267773</v>
      </c>
      <c r="G98" s="17" t="str">
        <f t="shared" si="57"/>
        <v>class III obesity</v>
      </c>
      <c r="H98" s="70"/>
      <c r="K98" s="107" t="s">
        <v>73</v>
      </c>
      <c r="L98" s="109">
        <f>C276</f>
        <v>0</v>
      </c>
      <c r="M98" s="109">
        <f>H276</f>
        <v>0</v>
      </c>
      <c r="N98" s="110">
        <f t="shared" si="62"/>
        <v>41865</v>
      </c>
      <c r="O98" s="109">
        <f>B276</f>
        <v>304</v>
      </c>
      <c r="P98" s="108">
        <f t="shared" si="65"/>
        <v>51.369989784267773</v>
      </c>
      <c r="Q98" s="116" t="str">
        <f t="shared" si="66"/>
        <v>class III obesity</v>
      </c>
      <c r="R98" s="117"/>
    </row>
    <row r="99" spans="1:18">
      <c r="A99" s="50">
        <f t="shared" si="67"/>
        <v>41695</v>
      </c>
      <c r="B99" s="20">
        <f t="shared" si="63"/>
        <v>304</v>
      </c>
      <c r="C99" s="14">
        <f t="shared" ref="C99:C162" si="68">$B$1-B99</f>
        <v>0</v>
      </c>
      <c r="D99" s="14">
        <f t="shared" ref="D99:D162" si="69">B99-$C$1</f>
        <v>159</v>
      </c>
      <c r="E99" s="15">
        <f t="shared" si="64"/>
        <v>0</v>
      </c>
      <c r="F99" s="16">
        <f t="shared" ref="F99:F162" si="70">B99/(height^2)*703</f>
        <v>51.369989784267773</v>
      </c>
      <c r="G99" s="17" t="str">
        <f t="shared" ref="G99:G162" si="71">IF(F99&lt;18.5,"underweight",IF(F99&lt;25,"normal",IF(F99&lt;30,"overweight",IF(F99&lt;35,"class I obesity",IF(F99&lt;40,"class II obesity", "class III obesity")))))</f>
        <v>class III obesity</v>
      </c>
      <c r="H99" s="70"/>
      <c r="K99" s="112" t="s">
        <v>74</v>
      </c>
      <c r="L99" s="114">
        <f>C283</f>
        <v>0</v>
      </c>
      <c r="M99" s="114">
        <f>H283</f>
        <v>0</v>
      </c>
      <c r="N99" s="115">
        <f t="shared" si="62"/>
        <v>41872</v>
      </c>
      <c r="O99" s="114">
        <f>B283</f>
        <v>304</v>
      </c>
      <c r="P99" s="113">
        <f t="shared" si="65"/>
        <v>51.369989784267773</v>
      </c>
      <c r="Q99" s="94" t="str">
        <f t="shared" si="66"/>
        <v>class III obesity</v>
      </c>
      <c r="R99" s="95"/>
    </row>
    <row r="100" spans="1:18">
      <c r="A100" s="49">
        <f t="shared" si="67"/>
        <v>41696</v>
      </c>
      <c r="B100" s="20">
        <f t="shared" si="63"/>
        <v>304</v>
      </c>
      <c r="C100" s="10">
        <f t="shared" si="68"/>
        <v>0</v>
      </c>
      <c r="D100" s="10">
        <f t="shared" si="69"/>
        <v>159</v>
      </c>
      <c r="E100" s="11">
        <f t="shared" ref="E100:E131" si="72">C100/ToLose</f>
        <v>0</v>
      </c>
      <c r="F100" s="12">
        <f t="shared" si="70"/>
        <v>51.369989784267773</v>
      </c>
      <c r="G100" s="13" t="str">
        <f t="shared" si="71"/>
        <v>class III obesity</v>
      </c>
      <c r="H100" s="63"/>
      <c r="K100" s="107" t="s">
        <v>75</v>
      </c>
      <c r="L100" s="109">
        <f>C290</f>
        <v>0</v>
      </c>
      <c r="M100" s="109">
        <f>H290</f>
        <v>0</v>
      </c>
      <c r="N100" s="110">
        <f t="shared" si="62"/>
        <v>41879</v>
      </c>
      <c r="O100" s="109">
        <f>B290</f>
        <v>304</v>
      </c>
      <c r="P100" s="108">
        <f t="shared" si="65"/>
        <v>51.369989784267773</v>
      </c>
      <c r="Q100" s="116" t="str">
        <f t="shared" si="66"/>
        <v>class III obesity</v>
      </c>
      <c r="R100" s="117"/>
    </row>
    <row r="101" spans="1:18">
      <c r="A101" s="48">
        <f t="shared" si="67"/>
        <v>41697</v>
      </c>
      <c r="B101" s="18">
        <f t="shared" si="63"/>
        <v>304</v>
      </c>
      <c r="C101" s="6">
        <f t="shared" si="68"/>
        <v>0</v>
      </c>
      <c r="D101" s="6">
        <f t="shared" si="69"/>
        <v>159</v>
      </c>
      <c r="E101" s="7">
        <f t="shared" si="72"/>
        <v>0</v>
      </c>
      <c r="F101" s="8">
        <f t="shared" si="70"/>
        <v>51.369989784267773</v>
      </c>
      <c r="G101" s="9" t="str">
        <f t="shared" si="71"/>
        <v>class III obesity</v>
      </c>
      <c r="H101" s="65">
        <f>B94-B101</f>
        <v>0</v>
      </c>
      <c r="I101" s="59" t="s">
        <v>34</v>
      </c>
      <c r="K101" s="112" t="s">
        <v>76</v>
      </c>
      <c r="L101" s="114">
        <f>C297</f>
        <v>0</v>
      </c>
      <c r="M101" s="114">
        <f>H297</f>
        <v>0</v>
      </c>
      <c r="N101" s="115">
        <f t="shared" si="62"/>
        <v>41886</v>
      </c>
      <c r="O101" s="114">
        <f>B297</f>
        <v>304</v>
      </c>
      <c r="P101" s="113">
        <f t="shared" si="65"/>
        <v>51.369989784267773</v>
      </c>
      <c r="Q101" s="94" t="str">
        <f t="shared" si="66"/>
        <v>class III obesity</v>
      </c>
      <c r="R101" s="95"/>
    </row>
    <row r="102" spans="1:18">
      <c r="A102" s="49">
        <f t="shared" si="67"/>
        <v>41698</v>
      </c>
      <c r="B102" s="20">
        <f t="shared" si="63"/>
        <v>304</v>
      </c>
      <c r="C102" s="10">
        <f t="shared" si="68"/>
        <v>0</v>
      </c>
      <c r="D102" s="10">
        <f t="shared" si="69"/>
        <v>159</v>
      </c>
      <c r="E102" s="11">
        <f t="shared" si="72"/>
        <v>0</v>
      </c>
      <c r="F102" s="12">
        <f t="shared" si="70"/>
        <v>51.369989784267773</v>
      </c>
      <c r="G102" s="13" t="str">
        <f t="shared" si="71"/>
        <v>class III obesity</v>
      </c>
      <c r="H102" s="63"/>
      <c r="K102" s="107" t="s">
        <v>77</v>
      </c>
      <c r="L102" s="109">
        <f>C304</f>
        <v>0</v>
      </c>
      <c r="M102" s="109">
        <f>H304</f>
        <v>0</v>
      </c>
      <c r="N102" s="110">
        <f t="shared" si="62"/>
        <v>41893</v>
      </c>
      <c r="O102" s="109">
        <f>B304</f>
        <v>304</v>
      </c>
      <c r="P102" s="108">
        <f t="shared" si="65"/>
        <v>51.369989784267773</v>
      </c>
      <c r="Q102" s="116" t="str">
        <f t="shared" si="66"/>
        <v>class III obesity</v>
      </c>
      <c r="R102" s="117"/>
    </row>
    <row r="103" spans="1:18">
      <c r="A103" s="49">
        <f t="shared" si="67"/>
        <v>41699</v>
      </c>
      <c r="B103" s="20">
        <f t="shared" si="63"/>
        <v>304</v>
      </c>
      <c r="C103" s="10">
        <f t="shared" si="68"/>
        <v>0</v>
      </c>
      <c r="D103" s="10">
        <f t="shared" si="69"/>
        <v>159</v>
      </c>
      <c r="E103" s="11">
        <f t="shared" si="72"/>
        <v>0</v>
      </c>
      <c r="F103" s="12">
        <f t="shared" si="70"/>
        <v>51.369989784267773</v>
      </c>
      <c r="G103" s="13" t="str">
        <f t="shared" si="71"/>
        <v>class III obesity</v>
      </c>
      <c r="H103" s="63"/>
      <c r="K103" s="112" t="s">
        <v>78</v>
      </c>
      <c r="L103" s="114">
        <f>C311</f>
        <v>0</v>
      </c>
      <c r="M103" s="114">
        <f>H311</f>
        <v>0</v>
      </c>
      <c r="N103" s="115">
        <f t="shared" si="62"/>
        <v>41900</v>
      </c>
      <c r="O103" s="114">
        <f>B311</f>
        <v>304</v>
      </c>
      <c r="P103" s="113">
        <f t="shared" si="65"/>
        <v>51.369989784267773</v>
      </c>
      <c r="Q103" s="94" t="str">
        <f t="shared" si="66"/>
        <v>class III obesity</v>
      </c>
      <c r="R103" s="95"/>
    </row>
    <row r="104" spans="1:18">
      <c r="A104" s="49">
        <f t="shared" si="67"/>
        <v>41700</v>
      </c>
      <c r="B104" s="20">
        <f t="shared" si="63"/>
        <v>304</v>
      </c>
      <c r="C104" s="10">
        <f t="shared" si="68"/>
        <v>0</v>
      </c>
      <c r="D104" s="10">
        <f t="shared" si="69"/>
        <v>159</v>
      </c>
      <c r="E104" s="11">
        <f t="shared" si="72"/>
        <v>0</v>
      </c>
      <c r="F104" s="12">
        <f t="shared" si="70"/>
        <v>51.369989784267773</v>
      </c>
      <c r="G104" s="13" t="str">
        <f t="shared" si="71"/>
        <v>class III obesity</v>
      </c>
      <c r="H104" s="63"/>
      <c r="K104" s="107" t="s">
        <v>79</v>
      </c>
      <c r="L104" s="109">
        <f>C318</f>
        <v>0</v>
      </c>
      <c r="M104" s="109">
        <f>H318</f>
        <v>0</v>
      </c>
      <c r="N104" s="110">
        <f t="shared" si="62"/>
        <v>41907</v>
      </c>
      <c r="O104" s="109">
        <f>B318</f>
        <v>304</v>
      </c>
      <c r="P104" s="108">
        <f t="shared" si="65"/>
        <v>51.369989784267773</v>
      </c>
      <c r="Q104" s="116" t="str">
        <f t="shared" si="66"/>
        <v>class III obesity</v>
      </c>
      <c r="R104" s="117"/>
    </row>
    <row r="105" spans="1:18">
      <c r="A105" s="50">
        <f t="shared" si="67"/>
        <v>41701</v>
      </c>
      <c r="B105" s="20">
        <f t="shared" si="63"/>
        <v>304</v>
      </c>
      <c r="C105" s="14">
        <f t="shared" si="68"/>
        <v>0</v>
      </c>
      <c r="D105" s="14">
        <f t="shared" si="69"/>
        <v>159</v>
      </c>
      <c r="E105" s="15">
        <f t="shared" si="72"/>
        <v>0</v>
      </c>
      <c r="F105" s="16">
        <f t="shared" si="70"/>
        <v>51.369989784267773</v>
      </c>
      <c r="G105" s="17" t="str">
        <f t="shared" si="71"/>
        <v>class III obesity</v>
      </c>
      <c r="H105" s="70"/>
      <c r="K105" s="112" t="s">
        <v>80</v>
      </c>
      <c r="L105" s="114">
        <f>C325</f>
        <v>0</v>
      </c>
      <c r="M105" s="114">
        <f>H325</f>
        <v>0</v>
      </c>
      <c r="N105" s="115">
        <f t="shared" si="62"/>
        <v>41914</v>
      </c>
      <c r="O105" s="114">
        <f>B325</f>
        <v>304</v>
      </c>
      <c r="P105" s="113">
        <f t="shared" si="65"/>
        <v>51.369989784267773</v>
      </c>
      <c r="Q105" s="94" t="str">
        <f t="shared" si="66"/>
        <v>class III obesity</v>
      </c>
      <c r="R105" s="95"/>
    </row>
    <row r="106" spans="1:18">
      <c r="A106" s="50">
        <f t="shared" si="67"/>
        <v>41702</v>
      </c>
      <c r="B106" s="20">
        <f t="shared" si="63"/>
        <v>304</v>
      </c>
      <c r="C106" s="14">
        <f t="shared" si="68"/>
        <v>0</v>
      </c>
      <c r="D106" s="14">
        <f t="shared" si="69"/>
        <v>159</v>
      </c>
      <c r="E106" s="15">
        <f t="shared" si="72"/>
        <v>0</v>
      </c>
      <c r="F106" s="16">
        <f t="shared" si="70"/>
        <v>51.369989784267773</v>
      </c>
      <c r="G106" s="17" t="str">
        <f t="shared" si="71"/>
        <v>class III obesity</v>
      </c>
      <c r="H106" s="70"/>
      <c r="K106" s="107" t="s">
        <v>81</v>
      </c>
      <c r="L106" s="109">
        <f>C332</f>
        <v>0</v>
      </c>
      <c r="M106" s="109">
        <f>H332</f>
        <v>0</v>
      </c>
      <c r="N106" s="110">
        <f t="shared" si="62"/>
        <v>41921</v>
      </c>
      <c r="O106" s="109">
        <f>B332</f>
        <v>304</v>
      </c>
      <c r="P106" s="108">
        <f t="shared" si="65"/>
        <v>51.369989784267773</v>
      </c>
      <c r="Q106" s="116" t="str">
        <f t="shared" si="66"/>
        <v>class III obesity</v>
      </c>
      <c r="R106" s="117"/>
    </row>
    <row r="107" spans="1:18">
      <c r="A107" s="49">
        <f t="shared" si="67"/>
        <v>41703</v>
      </c>
      <c r="B107" s="20">
        <f t="shared" si="63"/>
        <v>304</v>
      </c>
      <c r="C107" s="10">
        <f t="shared" si="68"/>
        <v>0</v>
      </c>
      <c r="D107" s="10">
        <f t="shared" si="69"/>
        <v>159</v>
      </c>
      <c r="E107" s="11">
        <f t="shared" si="72"/>
        <v>0</v>
      </c>
      <c r="F107" s="12">
        <f t="shared" si="70"/>
        <v>51.369989784267773</v>
      </c>
      <c r="G107" s="13" t="str">
        <f t="shared" si="71"/>
        <v>class III obesity</v>
      </c>
      <c r="H107" s="63"/>
      <c r="K107" s="112" t="s">
        <v>82</v>
      </c>
      <c r="L107" s="114">
        <f>C339</f>
        <v>0</v>
      </c>
      <c r="M107" s="114">
        <f>H339</f>
        <v>0</v>
      </c>
      <c r="N107" s="115">
        <f t="shared" si="62"/>
        <v>41928</v>
      </c>
      <c r="O107" s="114">
        <f>B339</f>
        <v>304</v>
      </c>
      <c r="P107" s="113">
        <f t="shared" si="65"/>
        <v>51.369989784267773</v>
      </c>
      <c r="Q107" s="94" t="str">
        <f t="shared" si="66"/>
        <v>class III obesity</v>
      </c>
      <c r="R107" s="95"/>
    </row>
    <row r="108" spans="1:18">
      <c r="A108" s="48">
        <f t="shared" si="67"/>
        <v>41704</v>
      </c>
      <c r="B108" s="18">
        <f t="shared" si="63"/>
        <v>304</v>
      </c>
      <c r="C108" s="6">
        <f t="shared" si="68"/>
        <v>0</v>
      </c>
      <c r="D108" s="6">
        <f t="shared" si="69"/>
        <v>159</v>
      </c>
      <c r="E108" s="7">
        <f t="shared" si="72"/>
        <v>0</v>
      </c>
      <c r="F108" s="8">
        <f t="shared" si="70"/>
        <v>51.369989784267773</v>
      </c>
      <c r="G108" s="9" t="str">
        <f t="shared" si="71"/>
        <v>class III obesity</v>
      </c>
      <c r="H108" s="65">
        <f>B101-B108</f>
        <v>0</v>
      </c>
      <c r="I108" s="59" t="s">
        <v>35</v>
      </c>
      <c r="K108" s="107" t="s">
        <v>83</v>
      </c>
      <c r="L108" s="109">
        <f>C346</f>
        <v>0</v>
      </c>
      <c r="M108" s="109">
        <f>H346</f>
        <v>0</v>
      </c>
      <c r="N108" s="110">
        <f t="shared" si="62"/>
        <v>41935</v>
      </c>
      <c r="O108" s="109">
        <f>B346</f>
        <v>304</v>
      </c>
      <c r="P108" s="108">
        <f t="shared" si="65"/>
        <v>51.369989784267773</v>
      </c>
      <c r="Q108" s="116" t="str">
        <f t="shared" si="66"/>
        <v>class III obesity</v>
      </c>
      <c r="R108" s="117"/>
    </row>
    <row r="109" spans="1:18">
      <c r="A109" s="51">
        <f t="shared" si="67"/>
        <v>41705</v>
      </c>
      <c r="B109" s="27">
        <f t="shared" si="63"/>
        <v>304</v>
      </c>
      <c r="C109" s="23">
        <f t="shared" si="68"/>
        <v>0</v>
      </c>
      <c r="D109" s="23">
        <f t="shared" si="69"/>
        <v>159</v>
      </c>
      <c r="E109" s="24">
        <f t="shared" si="72"/>
        <v>0</v>
      </c>
      <c r="F109" s="25">
        <f t="shared" si="70"/>
        <v>51.369989784267773</v>
      </c>
      <c r="G109" s="26" t="str">
        <f t="shared" si="71"/>
        <v>class III obesity</v>
      </c>
      <c r="H109" s="118"/>
      <c r="I109" s="101" t="s">
        <v>112</v>
      </c>
      <c r="K109" s="112" t="s">
        <v>84</v>
      </c>
      <c r="L109" s="114">
        <f>C353</f>
        <v>0</v>
      </c>
      <c r="M109" s="114">
        <f>H353</f>
        <v>0</v>
      </c>
      <c r="N109" s="115">
        <f t="shared" si="62"/>
        <v>41942</v>
      </c>
      <c r="O109" s="114">
        <f>B353</f>
        <v>304</v>
      </c>
      <c r="P109" s="113">
        <f t="shared" si="65"/>
        <v>51.369989784267773</v>
      </c>
      <c r="Q109" s="94" t="str">
        <f t="shared" si="66"/>
        <v>class III obesity</v>
      </c>
      <c r="R109" s="95"/>
    </row>
    <row r="110" spans="1:18">
      <c r="A110" s="49">
        <f t="shared" si="67"/>
        <v>41706</v>
      </c>
      <c r="B110" s="20">
        <f t="shared" si="63"/>
        <v>304</v>
      </c>
      <c r="C110" s="10">
        <f t="shared" si="68"/>
        <v>0</v>
      </c>
      <c r="D110" s="10">
        <f t="shared" si="69"/>
        <v>159</v>
      </c>
      <c r="E110" s="11">
        <f t="shared" si="72"/>
        <v>0</v>
      </c>
      <c r="F110" s="12">
        <f t="shared" si="70"/>
        <v>51.369989784267773</v>
      </c>
      <c r="G110" s="13" t="str">
        <f t="shared" si="71"/>
        <v>class III obesity</v>
      </c>
      <c r="H110" s="63"/>
      <c r="K110" s="107" t="s">
        <v>85</v>
      </c>
      <c r="L110" s="109">
        <f>C360</f>
        <v>0</v>
      </c>
      <c r="M110" s="109">
        <f>H360</f>
        <v>0</v>
      </c>
      <c r="N110" s="110">
        <f t="shared" si="62"/>
        <v>41949</v>
      </c>
      <c r="O110" s="109">
        <f>B360</f>
        <v>304</v>
      </c>
      <c r="P110" s="108">
        <f t="shared" ref="P110:P129" si="73">O110/(height^2)*703</f>
        <v>51.369989784267773</v>
      </c>
      <c r="Q110" s="116" t="str">
        <f t="shared" ref="Q110:Q129" si="74">IF(P110&lt;18.5,"underweight",IF(P110&lt;25,"normal",IF(P110&lt;30,"overweight",IF(P110&lt;35,"class I obesity",IF(P110&lt;40,"class II obesity", "class III obesity")))))</f>
        <v>class III obesity</v>
      </c>
      <c r="R110" s="117"/>
    </row>
    <row r="111" spans="1:18">
      <c r="A111" s="49">
        <f t="shared" si="67"/>
        <v>41707</v>
      </c>
      <c r="B111" s="20">
        <f t="shared" si="63"/>
        <v>304</v>
      </c>
      <c r="C111" s="10">
        <f t="shared" si="68"/>
        <v>0</v>
      </c>
      <c r="D111" s="10">
        <f t="shared" si="69"/>
        <v>159</v>
      </c>
      <c r="E111" s="11">
        <f t="shared" si="72"/>
        <v>0</v>
      </c>
      <c r="F111" s="12">
        <f t="shared" si="70"/>
        <v>51.369989784267773</v>
      </c>
      <c r="G111" s="13" t="str">
        <f t="shared" si="71"/>
        <v>class III obesity</v>
      </c>
      <c r="H111" s="63"/>
      <c r="K111" s="112" t="s">
        <v>86</v>
      </c>
      <c r="L111" s="114">
        <f>C367</f>
        <v>0</v>
      </c>
      <c r="M111" s="114">
        <f>H367</f>
        <v>0</v>
      </c>
      <c r="N111" s="115">
        <f t="shared" si="62"/>
        <v>41956</v>
      </c>
      <c r="O111" s="114">
        <f>B367</f>
        <v>304</v>
      </c>
      <c r="P111" s="113">
        <f t="shared" si="73"/>
        <v>51.369989784267773</v>
      </c>
      <c r="Q111" s="94" t="str">
        <f t="shared" si="74"/>
        <v>class III obesity</v>
      </c>
      <c r="R111" s="95"/>
    </row>
    <row r="112" spans="1:18">
      <c r="A112" s="50">
        <f t="shared" si="67"/>
        <v>41708</v>
      </c>
      <c r="B112" s="20">
        <f t="shared" si="63"/>
        <v>304</v>
      </c>
      <c r="C112" s="14">
        <f t="shared" si="68"/>
        <v>0</v>
      </c>
      <c r="D112" s="14">
        <f t="shared" si="69"/>
        <v>159</v>
      </c>
      <c r="E112" s="15">
        <f t="shared" si="72"/>
        <v>0</v>
      </c>
      <c r="F112" s="16">
        <f t="shared" si="70"/>
        <v>51.369989784267773</v>
      </c>
      <c r="G112" s="17" t="str">
        <f t="shared" si="71"/>
        <v>class III obesity</v>
      </c>
      <c r="H112" s="70"/>
      <c r="K112" s="107" t="s">
        <v>87</v>
      </c>
      <c r="L112" s="109">
        <f>C374</f>
        <v>0</v>
      </c>
      <c r="M112" s="109">
        <f>H374</f>
        <v>0</v>
      </c>
      <c r="N112" s="110">
        <f t="shared" si="62"/>
        <v>41963</v>
      </c>
      <c r="O112" s="109">
        <f>B374</f>
        <v>304</v>
      </c>
      <c r="P112" s="108">
        <f t="shared" si="73"/>
        <v>51.369989784267773</v>
      </c>
      <c r="Q112" s="116" t="str">
        <f t="shared" si="74"/>
        <v>class III obesity</v>
      </c>
      <c r="R112" s="117"/>
    </row>
    <row r="113" spans="1:18">
      <c r="A113" s="50">
        <f t="shared" si="67"/>
        <v>41709</v>
      </c>
      <c r="B113" s="20">
        <f t="shared" si="63"/>
        <v>304</v>
      </c>
      <c r="C113" s="14">
        <f t="shared" si="68"/>
        <v>0</v>
      </c>
      <c r="D113" s="14">
        <f t="shared" si="69"/>
        <v>159</v>
      </c>
      <c r="E113" s="15">
        <f t="shared" si="72"/>
        <v>0</v>
      </c>
      <c r="F113" s="16">
        <f t="shared" si="70"/>
        <v>51.369989784267773</v>
      </c>
      <c r="G113" s="17" t="str">
        <f t="shared" si="71"/>
        <v>class III obesity</v>
      </c>
      <c r="H113" s="70"/>
      <c r="K113" s="112" t="s">
        <v>88</v>
      </c>
      <c r="L113" s="114">
        <f>C381</f>
        <v>0</v>
      </c>
      <c r="M113" s="114">
        <f>H381</f>
        <v>0</v>
      </c>
      <c r="N113" s="115">
        <f t="shared" si="62"/>
        <v>41970</v>
      </c>
      <c r="O113" s="114">
        <f>B381</f>
        <v>304</v>
      </c>
      <c r="P113" s="113">
        <f t="shared" si="73"/>
        <v>51.369989784267773</v>
      </c>
      <c r="Q113" s="94" t="str">
        <f t="shared" si="74"/>
        <v>class III obesity</v>
      </c>
      <c r="R113" s="95"/>
    </row>
    <row r="114" spans="1:18">
      <c r="A114" s="49">
        <f t="shared" si="67"/>
        <v>41710</v>
      </c>
      <c r="B114" s="20">
        <f t="shared" si="63"/>
        <v>304</v>
      </c>
      <c r="C114" s="10">
        <f t="shared" si="68"/>
        <v>0</v>
      </c>
      <c r="D114" s="10">
        <f t="shared" si="69"/>
        <v>159</v>
      </c>
      <c r="E114" s="11">
        <f t="shared" si="72"/>
        <v>0</v>
      </c>
      <c r="F114" s="12">
        <f t="shared" si="70"/>
        <v>51.369989784267773</v>
      </c>
      <c r="G114" s="13" t="str">
        <f t="shared" si="71"/>
        <v>class III obesity</v>
      </c>
      <c r="H114" s="63"/>
      <c r="K114" s="107" t="s">
        <v>89</v>
      </c>
      <c r="L114" s="109">
        <f>C388</f>
        <v>0</v>
      </c>
      <c r="M114" s="109">
        <f>H388</f>
        <v>0</v>
      </c>
      <c r="N114" s="110">
        <f t="shared" si="62"/>
        <v>41977</v>
      </c>
      <c r="O114" s="109">
        <f>B388</f>
        <v>304</v>
      </c>
      <c r="P114" s="108">
        <f t="shared" si="73"/>
        <v>51.369989784267773</v>
      </c>
      <c r="Q114" s="116" t="str">
        <f t="shared" si="74"/>
        <v>class III obesity</v>
      </c>
      <c r="R114" s="117"/>
    </row>
    <row r="115" spans="1:18">
      <c r="A115" s="48">
        <f t="shared" si="67"/>
        <v>41711</v>
      </c>
      <c r="B115" s="18">
        <f t="shared" si="63"/>
        <v>304</v>
      </c>
      <c r="C115" s="6">
        <f t="shared" si="68"/>
        <v>0</v>
      </c>
      <c r="D115" s="6">
        <f t="shared" si="69"/>
        <v>159</v>
      </c>
      <c r="E115" s="7">
        <f t="shared" si="72"/>
        <v>0</v>
      </c>
      <c r="F115" s="8">
        <f t="shared" si="70"/>
        <v>51.369989784267773</v>
      </c>
      <c r="G115" s="9" t="str">
        <f t="shared" si="71"/>
        <v>class III obesity</v>
      </c>
      <c r="H115" s="65">
        <f>B108-B115</f>
        <v>0</v>
      </c>
      <c r="I115" s="59" t="s">
        <v>36</v>
      </c>
      <c r="K115" s="112" t="s">
        <v>91</v>
      </c>
      <c r="L115" s="114">
        <f>C395</f>
        <v>0</v>
      </c>
      <c r="M115" s="119">
        <f>H395</f>
        <v>0</v>
      </c>
      <c r="N115" s="115">
        <f t="shared" si="62"/>
        <v>41984</v>
      </c>
      <c r="O115" s="114">
        <f>B395</f>
        <v>304</v>
      </c>
      <c r="P115" s="113">
        <f t="shared" si="73"/>
        <v>51.369989784267773</v>
      </c>
      <c r="Q115" s="94" t="str">
        <f t="shared" si="74"/>
        <v>class III obesity</v>
      </c>
      <c r="R115" s="95"/>
    </row>
    <row r="116" spans="1:18">
      <c r="A116" s="49">
        <f t="shared" si="67"/>
        <v>41712</v>
      </c>
      <c r="B116" s="20">
        <f t="shared" si="63"/>
        <v>304</v>
      </c>
      <c r="C116" s="10">
        <f t="shared" si="68"/>
        <v>0</v>
      </c>
      <c r="D116" s="10">
        <f t="shared" si="69"/>
        <v>159</v>
      </c>
      <c r="E116" s="11">
        <f t="shared" si="72"/>
        <v>0</v>
      </c>
      <c r="F116" s="12">
        <f t="shared" si="70"/>
        <v>51.369989784267773</v>
      </c>
      <c r="G116" s="13" t="str">
        <f t="shared" si="71"/>
        <v>class III obesity</v>
      </c>
      <c r="H116" s="63"/>
      <c r="K116" s="107" t="s">
        <v>92</v>
      </c>
      <c r="L116" s="109">
        <f>C402</f>
        <v>0</v>
      </c>
      <c r="M116" s="120">
        <f>H402</f>
        <v>0</v>
      </c>
      <c r="N116" s="110">
        <f t="shared" si="62"/>
        <v>41991</v>
      </c>
      <c r="O116" s="109">
        <f>B402</f>
        <v>304</v>
      </c>
      <c r="P116" s="108">
        <f t="shared" si="73"/>
        <v>51.369989784267773</v>
      </c>
      <c r="Q116" s="116" t="str">
        <f t="shared" si="74"/>
        <v>class III obesity</v>
      </c>
      <c r="R116" s="117"/>
    </row>
    <row r="117" spans="1:18">
      <c r="A117" s="49">
        <f t="shared" si="67"/>
        <v>41713</v>
      </c>
      <c r="B117" s="20">
        <f t="shared" si="63"/>
        <v>304</v>
      </c>
      <c r="C117" s="10">
        <f t="shared" si="68"/>
        <v>0</v>
      </c>
      <c r="D117" s="10">
        <f t="shared" si="69"/>
        <v>159</v>
      </c>
      <c r="E117" s="11">
        <f t="shared" si="72"/>
        <v>0</v>
      </c>
      <c r="F117" s="12">
        <f t="shared" si="70"/>
        <v>51.369989784267773</v>
      </c>
      <c r="G117" s="13" t="str">
        <f t="shared" si="71"/>
        <v>class III obesity</v>
      </c>
      <c r="H117" s="63"/>
      <c r="K117" s="112" t="s">
        <v>93</v>
      </c>
      <c r="L117" s="114">
        <f>C409</f>
        <v>0</v>
      </c>
      <c r="M117" s="119">
        <f>H409</f>
        <v>0</v>
      </c>
      <c r="N117" s="115">
        <f t="shared" si="62"/>
        <v>41998</v>
      </c>
      <c r="O117" s="114">
        <f>B409</f>
        <v>304</v>
      </c>
      <c r="P117" s="113">
        <f t="shared" si="73"/>
        <v>51.369989784267773</v>
      </c>
      <c r="Q117" s="94" t="str">
        <f t="shared" si="74"/>
        <v>class III obesity</v>
      </c>
      <c r="R117" s="95"/>
    </row>
    <row r="118" spans="1:18">
      <c r="A118" s="49">
        <f t="shared" si="67"/>
        <v>41714</v>
      </c>
      <c r="B118" s="20">
        <f t="shared" si="63"/>
        <v>304</v>
      </c>
      <c r="C118" s="10">
        <f t="shared" si="68"/>
        <v>0</v>
      </c>
      <c r="D118" s="10">
        <f t="shared" si="69"/>
        <v>159</v>
      </c>
      <c r="E118" s="11">
        <f t="shared" si="72"/>
        <v>0</v>
      </c>
      <c r="F118" s="12">
        <f t="shared" si="70"/>
        <v>51.369989784267773</v>
      </c>
      <c r="G118" s="13" t="str">
        <f t="shared" si="71"/>
        <v>class III obesity</v>
      </c>
      <c r="H118" s="63"/>
      <c r="K118" s="107" t="s">
        <v>94</v>
      </c>
      <c r="L118" s="109">
        <f>C416</f>
        <v>0</v>
      </c>
      <c r="M118" s="120">
        <f>H416</f>
        <v>0</v>
      </c>
      <c r="N118" s="110">
        <f t="shared" si="62"/>
        <v>42005</v>
      </c>
      <c r="O118" s="109">
        <f>B416</f>
        <v>304</v>
      </c>
      <c r="P118" s="108">
        <f t="shared" si="73"/>
        <v>51.369989784267773</v>
      </c>
      <c r="Q118" s="116" t="str">
        <f t="shared" si="74"/>
        <v>class III obesity</v>
      </c>
      <c r="R118" s="117"/>
    </row>
    <row r="119" spans="1:18">
      <c r="A119" s="50">
        <f t="shared" si="67"/>
        <v>41715</v>
      </c>
      <c r="B119" s="20">
        <f t="shared" ref="B119:B182" si="75">B118</f>
        <v>304</v>
      </c>
      <c r="C119" s="14">
        <f t="shared" si="68"/>
        <v>0</v>
      </c>
      <c r="D119" s="14">
        <f t="shared" si="69"/>
        <v>159</v>
      </c>
      <c r="E119" s="15">
        <f t="shared" si="72"/>
        <v>0</v>
      </c>
      <c r="F119" s="16">
        <f t="shared" si="70"/>
        <v>51.369989784267773</v>
      </c>
      <c r="G119" s="17" t="str">
        <f t="shared" si="71"/>
        <v>class III obesity</v>
      </c>
      <c r="H119" s="70"/>
      <c r="K119" s="112" t="s">
        <v>95</v>
      </c>
      <c r="L119" s="114">
        <f>C423</f>
        <v>0</v>
      </c>
      <c r="M119" s="119">
        <f>H423</f>
        <v>0</v>
      </c>
      <c r="N119" s="115">
        <f t="shared" si="62"/>
        <v>42012</v>
      </c>
      <c r="O119" s="114">
        <f>B423</f>
        <v>304</v>
      </c>
      <c r="P119" s="113">
        <f t="shared" si="73"/>
        <v>51.369989784267773</v>
      </c>
      <c r="Q119" s="94" t="str">
        <f t="shared" si="74"/>
        <v>class III obesity</v>
      </c>
      <c r="R119" s="95"/>
    </row>
    <row r="120" spans="1:18">
      <c r="A120" s="50">
        <f t="shared" si="67"/>
        <v>41716</v>
      </c>
      <c r="B120" s="20">
        <f t="shared" si="75"/>
        <v>304</v>
      </c>
      <c r="C120" s="14">
        <f t="shared" si="68"/>
        <v>0</v>
      </c>
      <c r="D120" s="14">
        <f t="shared" si="69"/>
        <v>159</v>
      </c>
      <c r="E120" s="15">
        <f t="shared" si="72"/>
        <v>0</v>
      </c>
      <c r="F120" s="16">
        <f t="shared" si="70"/>
        <v>51.369989784267773</v>
      </c>
      <c r="G120" s="17" t="str">
        <f t="shared" si="71"/>
        <v>class III obesity</v>
      </c>
      <c r="H120" s="70"/>
      <c r="K120" s="107" t="s">
        <v>96</v>
      </c>
      <c r="L120" s="109">
        <f>C430</f>
        <v>0</v>
      </c>
      <c r="M120" s="120">
        <f>H430</f>
        <v>0</v>
      </c>
      <c r="N120" s="110">
        <f t="shared" si="62"/>
        <v>42019</v>
      </c>
      <c r="O120" s="109">
        <f>B430</f>
        <v>304</v>
      </c>
      <c r="P120" s="108">
        <f t="shared" si="73"/>
        <v>51.369989784267773</v>
      </c>
      <c r="Q120" s="116" t="str">
        <f t="shared" si="74"/>
        <v>class III obesity</v>
      </c>
      <c r="R120" s="117"/>
    </row>
    <row r="121" spans="1:18">
      <c r="A121" s="49">
        <f t="shared" si="67"/>
        <v>41717</v>
      </c>
      <c r="B121" s="20">
        <f t="shared" si="75"/>
        <v>304</v>
      </c>
      <c r="C121" s="10">
        <f t="shared" si="68"/>
        <v>0</v>
      </c>
      <c r="D121" s="10">
        <f t="shared" si="69"/>
        <v>159</v>
      </c>
      <c r="E121" s="11">
        <f t="shared" si="72"/>
        <v>0</v>
      </c>
      <c r="F121" s="12">
        <f t="shared" si="70"/>
        <v>51.369989784267773</v>
      </c>
      <c r="G121" s="13" t="str">
        <f t="shared" si="71"/>
        <v>class III obesity</v>
      </c>
      <c r="H121" s="63"/>
      <c r="K121" s="112" t="s">
        <v>97</v>
      </c>
      <c r="L121" s="114">
        <f>C437</f>
        <v>0</v>
      </c>
      <c r="M121" s="119">
        <f>H437</f>
        <v>0</v>
      </c>
      <c r="N121" s="115">
        <f t="shared" si="62"/>
        <v>42026</v>
      </c>
      <c r="O121" s="114">
        <f>B437</f>
        <v>304</v>
      </c>
      <c r="P121" s="113">
        <f t="shared" si="73"/>
        <v>51.369989784267773</v>
      </c>
      <c r="Q121" s="94" t="str">
        <f t="shared" si="74"/>
        <v>class III obesity</v>
      </c>
      <c r="R121" s="95"/>
    </row>
    <row r="122" spans="1:18">
      <c r="A122" s="48">
        <f t="shared" si="67"/>
        <v>41718</v>
      </c>
      <c r="B122" s="18">
        <f t="shared" si="75"/>
        <v>304</v>
      </c>
      <c r="C122" s="6">
        <f t="shared" si="68"/>
        <v>0</v>
      </c>
      <c r="D122" s="6">
        <f t="shared" si="69"/>
        <v>159</v>
      </c>
      <c r="E122" s="7">
        <f t="shared" si="72"/>
        <v>0</v>
      </c>
      <c r="F122" s="8">
        <f t="shared" si="70"/>
        <v>51.369989784267773</v>
      </c>
      <c r="G122" s="9" t="str">
        <f t="shared" si="71"/>
        <v>class III obesity</v>
      </c>
      <c r="H122" s="65">
        <f>B115-B122</f>
        <v>0</v>
      </c>
      <c r="I122" s="59" t="s">
        <v>37</v>
      </c>
      <c r="K122" s="107" t="s">
        <v>98</v>
      </c>
      <c r="L122" s="109">
        <f>C444</f>
        <v>0</v>
      </c>
      <c r="M122" s="120">
        <f>H444</f>
        <v>0</v>
      </c>
      <c r="N122" s="110">
        <f t="shared" si="62"/>
        <v>42033</v>
      </c>
      <c r="O122" s="109">
        <f>B444</f>
        <v>304</v>
      </c>
      <c r="P122" s="108">
        <f t="shared" si="73"/>
        <v>51.369989784267773</v>
      </c>
      <c r="Q122" s="116" t="str">
        <f t="shared" si="74"/>
        <v>class III obesity</v>
      </c>
      <c r="R122" s="117"/>
    </row>
    <row r="123" spans="1:18">
      <c r="A123" s="49">
        <f t="shared" si="67"/>
        <v>41719</v>
      </c>
      <c r="B123" s="20">
        <f t="shared" si="75"/>
        <v>304</v>
      </c>
      <c r="C123" s="10">
        <f t="shared" si="68"/>
        <v>0</v>
      </c>
      <c r="D123" s="10">
        <f t="shared" si="69"/>
        <v>159</v>
      </c>
      <c r="E123" s="11">
        <f t="shared" si="72"/>
        <v>0</v>
      </c>
      <c r="F123" s="12">
        <f t="shared" si="70"/>
        <v>51.369989784267773</v>
      </c>
      <c r="G123" s="13" t="str">
        <f t="shared" si="71"/>
        <v>class III obesity</v>
      </c>
      <c r="H123" s="63"/>
      <c r="K123" s="112" t="s">
        <v>99</v>
      </c>
      <c r="L123" s="114">
        <f>C451</f>
        <v>0</v>
      </c>
      <c r="M123" s="119">
        <f>H451</f>
        <v>0</v>
      </c>
      <c r="N123" s="115">
        <f t="shared" si="62"/>
        <v>42040</v>
      </c>
      <c r="O123" s="114">
        <f>B451</f>
        <v>304</v>
      </c>
      <c r="P123" s="113">
        <f t="shared" si="73"/>
        <v>51.369989784267773</v>
      </c>
      <c r="Q123" s="94" t="str">
        <f t="shared" si="74"/>
        <v>class III obesity</v>
      </c>
      <c r="R123" s="95"/>
    </row>
    <row r="124" spans="1:18">
      <c r="A124" s="49">
        <f t="shared" si="67"/>
        <v>41720</v>
      </c>
      <c r="B124" s="20">
        <f t="shared" si="75"/>
        <v>304</v>
      </c>
      <c r="C124" s="10">
        <f t="shared" si="68"/>
        <v>0</v>
      </c>
      <c r="D124" s="10">
        <f t="shared" si="69"/>
        <v>159</v>
      </c>
      <c r="E124" s="11">
        <f t="shared" si="72"/>
        <v>0</v>
      </c>
      <c r="F124" s="12">
        <f t="shared" si="70"/>
        <v>51.369989784267773</v>
      </c>
      <c r="G124" s="13" t="str">
        <f t="shared" si="71"/>
        <v>class III obesity</v>
      </c>
      <c r="H124" s="63"/>
      <c r="K124" s="107" t="s">
        <v>100</v>
      </c>
      <c r="L124" s="109">
        <f>C458</f>
        <v>0</v>
      </c>
      <c r="M124" s="120">
        <f>H458</f>
        <v>0</v>
      </c>
      <c r="N124" s="110">
        <f t="shared" si="62"/>
        <v>42047</v>
      </c>
      <c r="O124" s="109">
        <f>B458</f>
        <v>304</v>
      </c>
      <c r="P124" s="108">
        <f t="shared" si="73"/>
        <v>51.369989784267773</v>
      </c>
      <c r="Q124" s="116" t="str">
        <f t="shared" si="74"/>
        <v>class III obesity</v>
      </c>
      <c r="R124" s="117"/>
    </row>
    <row r="125" spans="1:18">
      <c r="A125" s="49">
        <f t="shared" si="67"/>
        <v>41721</v>
      </c>
      <c r="B125" s="20">
        <f t="shared" si="75"/>
        <v>304</v>
      </c>
      <c r="C125" s="10">
        <f t="shared" si="68"/>
        <v>0</v>
      </c>
      <c r="D125" s="10">
        <f t="shared" si="69"/>
        <v>159</v>
      </c>
      <c r="E125" s="11">
        <f t="shared" si="72"/>
        <v>0</v>
      </c>
      <c r="F125" s="12">
        <f t="shared" si="70"/>
        <v>51.369989784267773</v>
      </c>
      <c r="G125" s="13" t="str">
        <f t="shared" si="71"/>
        <v>class III obesity</v>
      </c>
      <c r="H125" s="63"/>
      <c r="K125" s="112" t="s">
        <v>101</v>
      </c>
      <c r="L125" s="114">
        <f>C465</f>
        <v>0</v>
      </c>
      <c r="M125" s="119">
        <f>H465</f>
        <v>0</v>
      </c>
      <c r="N125" s="115">
        <f t="shared" si="62"/>
        <v>42054</v>
      </c>
      <c r="O125" s="114">
        <f>B465</f>
        <v>304</v>
      </c>
      <c r="P125" s="113">
        <f t="shared" si="73"/>
        <v>51.369989784267773</v>
      </c>
      <c r="Q125" s="94" t="str">
        <f t="shared" si="74"/>
        <v>class III obesity</v>
      </c>
      <c r="R125" s="95"/>
    </row>
    <row r="126" spans="1:18">
      <c r="A126" s="50">
        <f t="shared" si="67"/>
        <v>41722</v>
      </c>
      <c r="B126" s="20">
        <f t="shared" si="75"/>
        <v>304</v>
      </c>
      <c r="C126" s="14">
        <f t="shared" si="68"/>
        <v>0</v>
      </c>
      <c r="D126" s="14">
        <f t="shared" si="69"/>
        <v>159</v>
      </c>
      <c r="E126" s="15">
        <f t="shared" si="72"/>
        <v>0</v>
      </c>
      <c r="F126" s="16">
        <f t="shared" si="70"/>
        <v>51.369989784267773</v>
      </c>
      <c r="G126" s="17" t="str">
        <f t="shared" si="71"/>
        <v>class III obesity</v>
      </c>
      <c r="H126" s="70"/>
      <c r="K126" s="107" t="s">
        <v>102</v>
      </c>
      <c r="L126" s="109">
        <f>C472</f>
        <v>0</v>
      </c>
      <c r="M126" s="120">
        <f>H472</f>
        <v>0</v>
      </c>
      <c r="N126" s="110">
        <f t="shared" si="62"/>
        <v>42061</v>
      </c>
      <c r="O126" s="109">
        <f>B472</f>
        <v>304</v>
      </c>
      <c r="P126" s="108">
        <f t="shared" si="73"/>
        <v>51.369989784267773</v>
      </c>
      <c r="Q126" s="116" t="str">
        <f t="shared" si="74"/>
        <v>class III obesity</v>
      </c>
      <c r="R126" s="117"/>
    </row>
    <row r="127" spans="1:18">
      <c r="A127" s="50">
        <f t="shared" si="67"/>
        <v>41723</v>
      </c>
      <c r="B127" s="20">
        <f t="shared" si="75"/>
        <v>304</v>
      </c>
      <c r="C127" s="14">
        <f t="shared" si="68"/>
        <v>0</v>
      </c>
      <c r="D127" s="14">
        <f t="shared" si="69"/>
        <v>159</v>
      </c>
      <c r="E127" s="15">
        <f t="shared" si="72"/>
        <v>0</v>
      </c>
      <c r="F127" s="16">
        <f t="shared" si="70"/>
        <v>51.369989784267773</v>
      </c>
      <c r="G127" s="17" t="str">
        <f t="shared" si="71"/>
        <v>class III obesity</v>
      </c>
      <c r="H127" s="70"/>
      <c r="K127" s="112" t="s">
        <v>103</v>
      </c>
      <c r="L127" s="114">
        <f>C479</f>
        <v>0</v>
      </c>
      <c r="M127" s="119">
        <f>H479</f>
        <v>0</v>
      </c>
      <c r="N127" s="115">
        <f t="shared" si="62"/>
        <v>42068</v>
      </c>
      <c r="O127" s="114">
        <f>B479</f>
        <v>304</v>
      </c>
      <c r="P127" s="113">
        <f t="shared" si="73"/>
        <v>51.369989784267773</v>
      </c>
      <c r="Q127" s="94" t="str">
        <f t="shared" si="74"/>
        <v>class III obesity</v>
      </c>
      <c r="R127" s="95"/>
    </row>
    <row r="128" spans="1:18">
      <c r="A128" s="49">
        <f t="shared" si="67"/>
        <v>41724</v>
      </c>
      <c r="B128" s="20">
        <f t="shared" si="75"/>
        <v>304</v>
      </c>
      <c r="C128" s="10">
        <f t="shared" si="68"/>
        <v>0</v>
      </c>
      <c r="D128" s="10">
        <f t="shared" si="69"/>
        <v>159</v>
      </c>
      <c r="E128" s="11">
        <f t="shared" si="72"/>
        <v>0</v>
      </c>
      <c r="F128" s="12">
        <f t="shared" si="70"/>
        <v>51.369989784267773</v>
      </c>
      <c r="G128" s="13" t="str">
        <f t="shared" si="71"/>
        <v>class III obesity</v>
      </c>
      <c r="H128" s="63"/>
      <c r="K128" s="107" t="s">
        <v>104</v>
      </c>
      <c r="L128" s="109">
        <f>C486</f>
        <v>0</v>
      </c>
      <c r="M128" s="120">
        <f>H486</f>
        <v>0</v>
      </c>
      <c r="N128" s="110">
        <f>N127+7</f>
        <v>42075</v>
      </c>
      <c r="O128" s="109">
        <f>B486</f>
        <v>304</v>
      </c>
      <c r="P128" s="108">
        <f t="shared" si="73"/>
        <v>51.369989784267773</v>
      </c>
      <c r="Q128" s="116" t="str">
        <f t="shared" si="74"/>
        <v>class III obesity</v>
      </c>
      <c r="R128" s="117"/>
    </row>
    <row r="129" spans="1:20">
      <c r="A129" s="48">
        <f t="shared" si="67"/>
        <v>41725</v>
      </c>
      <c r="B129" s="18">
        <f t="shared" si="75"/>
        <v>304</v>
      </c>
      <c r="C129" s="6">
        <f t="shared" si="68"/>
        <v>0</v>
      </c>
      <c r="D129" s="6">
        <f t="shared" si="69"/>
        <v>159</v>
      </c>
      <c r="E129" s="7">
        <f t="shared" si="72"/>
        <v>0</v>
      </c>
      <c r="F129" s="8">
        <f t="shared" si="70"/>
        <v>51.369989784267773</v>
      </c>
      <c r="G129" s="9" t="str">
        <f t="shared" si="71"/>
        <v>class III obesity</v>
      </c>
      <c r="H129" s="65">
        <f>B122-B129</f>
        <v>0</v>
      </c>
      <c r="I129" s="59" t="s">
        <v>38</v>
      </c>
      <c r="K129" s="121" t="s">
        <v>105</v>
      </c>
      <c r="L129" s="122">
        <f>C493</f>
        <v>0</v>
      </c>
      <c r="M129" s="123">
        <f>H493</f>
        <v>0</v>
      </c>
      <c r="N129" s="124">
        <f>N128+7</f>
        <v>42082</v>
      </c>
      <c r="O129" s="114">
        <f>B493</f>
        <v>304</v>
      </c>
      <c r="P129" s="94">
        <f t="shared" si="73"/>
        <v>51.369989784267773</v>
      </c>
      <c r="Q129" s="94" t="str">
        <f t="shared" si="74"/>
        <v>class III obesity</v>
      </c>
      <c r="R129" s="95"/>
    </row>
    <row r="130" spans="1:20">
      <c r="A130" s="49">
        <f t="shared" si="67"/>
        <v>41726</v>
      </c>
      <c r="B130" s="20">
        <f t="shared" si="75"/>
        <v>304</v>
      </c>
      <c r="C130" s="10">
        <f t="shared" si="68"/>
        <v>0</v>
      </c>
      <c r="D130" s="10">
        <f t="shared" si="69"/>
        <v>159</v>
      </c>
      <c r="E130" s="11">
        <f t="shared" si="72"/>
        <v>0</v>
      </c>
      <c r="F130" s="12">
        <f t="shared" si="70"/>
        <v>51.369989784267773</v>
      </c>
      <c r="G130" s="13" t="str">
        <f t="shared" si="71"/>
        <v>class III obesity</v>
      </c>
      <c r="H130" s="63"/>
    </row>
    <row r="131" spans="1:20">
      <c r="A131" s="49">
        <f t="shared" si="67"/>
        <v>41727</v>
      </c>
      <c r="B131" s="20">
        <f t="shared" si="75"/>
        <v>304</v>
      </c>
      <c r="C131" s="10">
        <f t="shared" si="68"/>
        <v>0</v>
      </c>
      <c r="D131" s="10">
        <f t="shared" si="69"/>
        <v>159</v>
      </c>
      <c r="E131" s="11">
        <f t="shared" si="72"/>
        <v>0</v>
      </c>
      <c r="F131" s="12">
        <f t="shared" si="70"/>
        <v>51.369989784267773</v>
      </c>
      <c r="G131" s="13" t="str">
        <f t="shared" si="71"/>
        <v>class III obesity</v>
      </c>
      <c r="H131" s="63"/>
    </row>
    <row r="132" spans="1:20">
      <c r="A132" s="49">
        <f t="shared" si="67"/>
        <v>41728</v>
      </c>
      <c r="B132" s="20">
        <f t="shared" si="75"/>
        <v>304</v>
      </c>
      <c r="C132" s="10">
        <f t="shared" si="68"/>
        <v>0</v>
      </c>
      <c r="D132" s="10">
        <f t="shared" si="69"/>
        <v>159</v>
      </c>
      <c r="E132" s="11">
        <f t="shared" ref="E132:E163" si="76">C132/ToLose</f>
        <v>0</v>
      </c>
      <c r="F132" s="12">
        <f t="shared" si="70"/>
        <v>51.369989784267773</v>
      </c>
      <c r="G132" s="13" t="str">
        <f t="shared" si="71"/>
        <v>class III obesity</v>
      </c>
      <c r="H132" s="63"/>
    </row>
    <row r="133" spans="1:20">
      <c r="A133" s="50">
        <f t="shared" si="67"/>
        <v>41729</v>
      </c>
      <c r="B133" s="20">
        <f t="shared" si="75"/>
        <v>304</v>
      </c>
      <c r="C133" s="14">
        <f t="shared" si="68"/>
        <v>0</v>
      </c>
      <c r="D133" s="14">
        <f t="shared" si="69"/>
        <v>159</v>
      </c>
      <c r="E133" s="15">
        <f t="shared" si="76"/>
        <v>0</v>
      </c>
      <c r="F133" s="16">
        <f t="shared" si="70"/>
        <v>51.369989784267773</v>
      </c>
      <c r="G133" s="17" t="str">
        <f t="shared" si="71"/>
        <v>class III obesity</v>
      </c>
      <c r="H133" s="70"/>
    </row>
    <row r="134" spans="1:20">
      <c r="A134" s="50">
        <f t="shared" si="67"/>
        <v>41730</v>
      </c>
      <c r="B134" s="20">
        <f t="shared" si="75"/>
        <v>304</v>
      </c>
      <c r="C134" s="14">
        <f t="shared" si="68"/>
        <v>0</v>
      </c>
      <c r="D134" s="14">
        <f t="shared" si="69"/>
        <v>159</v>
      </c>
      <c r="E134" s="15">
        <f t="shared" si="76"/>
        <v>0</v>
      </c>
      <c r="F134" s="16">
        <f t="shared" si="70"/>
        <v>51.369989784267773</v>
      </c>
      <c r="G134" s="17" t="str">
        <f t="shared" si="71"/>
        <v>class III obesity</v>
      </c>
      <c r="H134" s="70"/>
    </row>
    <row r="135" spans="1:20">
      <c r="A135" s="49">
        <f t="shared" si="67"/>
        <v>41731</v>
      </c>
      <c r="B135" s="20">
        <f t="shared" si="75"/>
        <v>304</v>
      </c>
      <c r="C135" s="10">
        <f t="shared" si="68"/>
        <v>0</v>
      </c>
      <c r="D135" s="10">
        <f t="shared" si="69"/>
        <v>159</v>
      </c>
      <c r="E135" s="11">
        <f t="shared" si="76"/>
        <v>0</v>
      </c>
      <c r="F135" s="12">
        <f t="shared" si="70"/>
        <v>51.369989784267773</v>
      </c>
      <c r="G135" s="13" t="str">
        <f t="shared" si="71"/>
        <v>class III obesity</v>
      </c>
      <c r="H135" s="63"/>
    </row>
    <row r="136" spans="1:20">
      <c r="A136" s="48">
        <f t="shared" si="67"/>
        <v>41732</v>
      </c>
      <c r="B136" s="18">
        <f t="shared" si="75"/>
        <v>304</v>
      </c>
      <c r="C136" s="6">
        <f t="shared" si="68"/>
        <v>0</v>
      </c>
      <c r="D136" s="6">
        <f t="shared" si="69"/>
        <v>159</v>
      </c>
      <c r="E136" s="7">
        <f t="shared" si="76"/>
        <v>0</v>
      </c>
      <c r="F136" s="8">
        <f t="shared" si="70"/>
        <v>51.369989784267773</v>
      </c>
      <c r="G136" s="9" t="str">
        <f t="shared" si="71"/>
        <v>class III obesity</v>
      </c>
      <c r="H136" s="65">
        <f>B129-B136</f>
        <v>0</v>
      </c>
      <c r="I136" s="59" t="s">
        <v>39</v>
      </c>
    </row>
    <row r="137" spans="1:20">
      <c r="A137" s="49">
        <f t="shared" si="67"/>
        <v>41733</v>
      </c>
      <c r="B137" s="20">
        <f t="shared" si="75"/>
        <v>304</v>
      </c>
      <c r="C137" s="10">
        <f t="shared" si="68"/>
        <v>0</v>
      </c>
      <c r="D137" s="10">
        <f t="shared" si="69"/>
        <v>159</v>
      </c>
      <c r="E137" s="11">
        <f t="shared" si="76"/>
        <v>0</v>
      </c>
      <c r="F137" s="12">
        <f t="shared" si="70"/>
        <v>51.369989784267773</v>
      </c>
      <c r="G137" s="13" t="str">
        <f t="shared" si="71"/>
        <v>class III obesity</v>
      </c>
      <c r="H137" s="63"/>
    </row>
    <row r="138" spans="1:20">
      <c r="A138" s="49">
        <f t="shared" si="67"/>
        <v>41734</v>
      </c>
      <c r="B138" s="20">
        <f t="shared" si="75"/>
        <v>304</v>
      </c>
      <c r="C138" s="10">
        <f t="shared" si="68"/>
        <v>0</v>
      </c>
      <c r="D138" s="10">
        <f t="shared" si="69"/>
        <v>159</v>
      </c>
      <c r="E138" s="11">
        <f t="shared" si="76"/>
        <v>0</v>
      </c>
      <c r="F138" s="12">
        <f t="shared" si="70"/>
        <v>51.369989784267773</v>
      </c>
      <c r="G138" s="13" t="str">
        <f t="shared" si="71"/>
        <v>class III obesity</v>
      </c>
      <c r="H138" s="63"/>
    </row>
    <row r="139" spans="1:20">
      <c r="A139" s="49">
        <f t="shared" si="67"/>
        <v>41735</v>
      </c>
      <c r="B139" s="20">
        <f t="shared" si="75"/>
        <v>304</v>
      </c>
      <c r="C139" s="10">
        <f t="shared" si="68"/>
        <v>0</v>
      </c>
      <c r="D139" s="10">
        <f t="shared" si="69"/>
        <v>159</v>
      </c>
      <c r="E139" s="11">
        <f t="shared" si="76"/>
        <v>0</v>
      </c>
      <c r="F139" s="12">
        <f t="shared" si="70"/>
        <v>51.369989784267773</v>
      </c>
      <c r="G139" s="13" t="str">
        <f t="shared" si="71"/>
        <v>class III obesity</v>
      </c>
      <c r="H139" s="63"/>
    </row>
    <row r="140" spans="1:20">
      <c r="A140" s="52">
        <f t="shared" si="67"/>
        <v>41736</v>
      </c>
      <c r="B140" s="27">
        <f t="shared" si="75"/>
        <v>304</v>
      </c>
      <c r="C140" s="28">
        <f t="shared" si="68"/>
        <v>0</v>
      </c>
      <c r="D140" s="28">
        <f t="shared" si="69"/>
        <v>159</v>
      </c>
      <c r="E140" s="29">
        <f t="shared" si="76"/>
        <v>0</v>
      </c>
      <c r="F140" s="30">
        <f t="shared" si="70"/>
        <v>51.369989784267773</v>
      </c>
      <c r="G140" s="31" t="str">
        <f t="shared" si="71"/>
        <v>class III obesity</v>
      </c>
      <c r="H140" s="125"/>
      <c r="I140" s="101" t="s">
        <v>113</v>
      </c>
    </row>
    <row r="141" spans="1:20">
      <c r="A141" s="50">
        <f t="shared" si="67"/>
        <v>41737</v>
      </c>
      <c r="B141" s="20">
        <f t="shared" si="75"/>
        <v>304</v>
      </c>
      <c r="C141" s="14">
        <f t="shared" si="68"/>
        <v>0</v>
      </c>
      <c r="D141" s="14">
        <f t="shared" si="69"/>
        <v>159</v>
      </c>
      <c r="E141" s="15">
        <f t="shared" si="76"/>
        <v>0</v>
      </c>
      <c r="F141" s="16">
        <f t="shared" si="70"/>
        <v>51.369989784267773</v>
      </c>
      <c r="G141" s="17" t="str">
        <f t="shared" si="71"/>
        <v>class III obesity</v>
      </c>
      <c r="H141" s="70"/>
      <c r="K141" s="126"/>
      <c r="L141" s="127"/>
      <c r="M141" s="128"/>
      <c r="N141" s="129"/>
      <c r="O141" s="130"/>
      <c r="P141" s="130"/>
      <c r="Q141" s="130"/>
      <c r="R141" s="130"/>
      <c r="S141" s="131"/>
      <c r="T141" s="131"/>
    </row>
    <row r="142" spans="1:20">
      <c r="A142" s="49">
        <f t="shared" si="67"/>
        <v>41738</v>
      </c>
      <c r="B142" s="20">
        <f t="shared" si="75"/>
        <v>304</v>
      </c>
      <c r="C142" s="10">
        <f t="shared" si="68"/>
        <v>0</v>
      </c>
      <c r="D142" s="10">
        <f t="shared" si="69"/>
        <v>159</v>
      </c>
      <c r="E142" s="11">
        <f t="shared" si="76"/>
        <v>0</v>
      </c>
      <c r="F142" s="12">
        <f t="shared" si="70"/>
        <v>51.369989784267773</v>
      </c>
      <c r="G142" s="13" t="str">
        <f t="shared" si="71"/>
        <v>class III obesity</v>
      </c>
      <c r="H142" s="63"/>
      <c r="K142" s="126"/>
      <c r="L142" s="127"/>
      <c r="M142" s="128"/>
      <c r="N142" s="129"/>
      <c r="O142" s="130"/>
      <c r="P142" s="130"/>
      <c r="Q142" s="130"/>
      <c r="R142" s="130"/>
      <c r="S142" s="131"/>
      <c r="T142" s="131"/>
    </row>
    <row r="143" spans="1:20">
      <c r="A143" s="48">
        <f t="shared" si="67"/>
        <v>41739</v>
      </c>
      <c r="B143" s="18">
        <f t="shared" si="75"/>
        <v>304</v>
      </c>
      <c r="C143" s="6">
        <f t="shared" si="68"/>
        <v>0</v>
      </c>
      <c r="D143" s="6">
        <f t="shared" si="69"/>
        <v>159</v>
      </c>
      <c r="E143" s="7">
        <f t="shared" si="76"/>
        <v>0</v>
      </c>
      <c r="F143" s="8">
        <f t="shared" si="70"/>
        <v>51.369989784267773</v>
      </c>
      <c r="G143" s="9" t="str">
        <f t="shared" si="71"/>
        <v>class III obesity</v>
      </c>
      <c r="H143" s="65">
        <f>B136-B143</f>
        <v>0</v>
      </c>
      <c r="I143" s="59" t="s">
        <v>40</v>
      </c>
      <c r="K143" s="126"/>
      <c r="L143" s="127"/>
      <c r="M143" s="128"/>
      <c r="N143" s="129"/>
      <c r="O143" s="130"/>
      <c r="P143" s="130"/>
      <c r="Q143" s="130"/>
      <c r="R143" s="130"/>
      <c r="S143" s="131"/>
      <c r="T143" s="131"/>
    </row>
    <row r="144" spans="1:20">
      <c r="A144" s="49">
        <f t="shared" si="67"/>
        <v>41740</v>
      </c>
      <c r="B144" s="20">
        <f t="shared" si="75"/>
        <v>304</v>
      </c>
      <c r="C144" s="10">
        <f t="shared" si="68"/>
        <v>0</v>
      </c>
      <c r="D144" s="10">
        <f t="shared" si="69"/>
        <v>159</v>
      </c>
      <c r="E144" s="11">
        <f t="shared" si="76"/>
        <v>0</v>
      </c>
      <c r="F144" s="12">
        <f t="shared" si="70"/>
        <v>51.369989784267773</v>
      </c>
      <c r="G144" s="13" t="str">
        <f t="shared" si="71"/>
        <v>class III obesity</v>
      </c>
      <c r="H144" s="63"/>
      <c r="K144" s="126"/>
      <c r="L144" s="127"/>
      <c r="M144" s="128"/>
      <c r="N144" s="129"/>
      <c r="O144" s="130"/>
      <c r="P144" s="130"/>
      <c r="Q144" s="130"/>
      <c r="R144" s="130"/>
      <c r="S144" s="131"/>
      <c r="T144" s="131"/>
    </row>
    <row r="145" spans="1:20">
      <c r="A145" s="49">
        <f t="shared" si="67"/>
        <v>41741</v>
      </c>
      <c r="B145" s="20">
        <f t="shared" si="75"/>
        <v>304</v>
      </c>
      <c r="C145" s="10">
        <f t="shared" si="68"/>
        <v>0</v>
      </c>
      <c r="D145" s="10">
        <f t="shared" si="69"/>
        <v>159</v>
      </c>
      <c r="E145" s="11">
        <f t="shared" si="76"/>
        <v>0</v>
      </c>
      <c r="F145" s="12">
        <f t="shared" si="70"/>
        <v>51.369989784267773</v>
      </c>
      <c r="G145" s="13" t="str">
        <f t="shared" si="71"/>
        <v>class III obesity</v>
      </c>
      <c r="H145" s="63"/>
      <c r="K145" s="126"/>
      <c r="L145" s="127"/>
      <c r="M145" s="128"/>
      <c r="N145" s="129"/>
      <c r="O145" s="130"/>
      <c r="P145" s="130"/>
      <c r="Q145" s="130"/>
      <c r="R145" s="130"/>
      <c r="S145" s="131"/>
      <c r="T145" s="131"/>
    </row>
    <row r="146" spans="1:20">
      <c r="A146" s="49">
        <f t="shared" si="67"/>
        <v>41742</v>
      </c>
      <c r="B146" s="20">
        <f t="shared" si="75"/>
        <v>304</v>
      </c>
      <c r="C146" s="10">
        <f t="shared" si="68"/>
        <v>0</v>
      </c>
      <c r="D146" s="10">
        <f t="shared" si="69"/>
        <v>159</v>
      </c>
      <c r="E146" s="11">
        <f t="shared" si="76"/>
        <v>0</v>
      </c>
      <c r="F146" s="12">
        <f t="shared" si="70"/>
        <v>51.369989784267773</v>
      </c>
      <c r="G146" s="13" t="str">
        <f t="shared" si="71"/>
        <v>class III obesity</v>
      </c>
      <c r="H146" s="63"/>
      <c r="K146" s="126"/>
      <c r="L146" s="127"/>
      <c r="M146" s="128"/>
      <c r="N146" s="129"/>
      <c r="O146" s="130"/>
      <c r="P146" s="130"/>
      <c r="Q146" s="130"/>
      <c r="R146" s="130"/>
      <c r="S146" s="131"/>
      <c r="T146" s="131"/>
    </row>
    <row r="147" spans="1:20">
      <c r="A147" s="50">
        <f t="shared" si="67"/>
        <v>41743</v>
      </c>
      <c r="B147" s="20">
        <f t="shared" si="75"/>
        <v>304</v>
      </c>
      <c r="C147" s="14">
        <f t="shared" si="68"/>
        <v>0</v>
      </c>
      <c r="D147" s="14">
        <f t="shared" si="69"/>
        <v>159</v>
      </c>
      <c r="E147" s="15">
        <f t="shared" si="76"/>
        <v>0</v>
      </c>
      <c r="F147" s="16">
        <f t="shared" si="70"/>
        <v>51.369989784267773</v>
      </c>
      <c r="G147" s="17" t="str">
        <f t="shared" si="71"/>
        <v>class III obesity</v>
      </c>
      <c r="H147" s="70"/>
      <c r="K147" s="126"/>
      <c r="L147" s="127"/>
      <c r="M147" s="128"/>
      <c r="N147" s="129"/>
      <c r="O147" s="130"/>
      <c r="P147" s="130"/>
      <c r="Q147" s="130"/>
      <c r="R147" s="130"/>
      <c r="S147" s="131"/>
      <c r="T147" s="131"/>
    </row>
    <row r="148" spans="1:20">
      <c r="A148" s="50">
        <f t="shared" si="67"/>
        <v>41744</v>
      </c>
      <c r="B148" s="20">
        <f t="shared" si="75"/>
        <v>304</v>
      </c>
      <c r="C148" s="14">
        <f t="shared" si="68"/>
        <v>0</v>
      </c>
      <c r="D148" s="14">
        <f t="shared" si="69"/>
        <v>159</v>
      </c>
      <c r="E148" s="15">
        <f t="shared" si="76"/>
        <v>0</v>
      </c>
      <c r="F148" s="16">
        <f t="shared" si="70"/>
        <v>51.369989784267773</v>
      </c>
      <c r="G148" s="17" t="str">
        <f t="shared" si="71"/>
        <v>class III obesity</v>
      </c>
      <c r="H148" s="70"/>
      <c r="K148" s="126"/>
      <c r="L148" s="127"/>
      <c r="M148" s="128"/>
      <c r="N148" s="129"/>
      <c r="O148" s="130"/>
      <c r="P148" s="130"/>
      <c r="Q148" s="130"/>
      <c r="R148" s="130"/>
      <c r="S148" s="131"/>
      <c r="T148" s="131"/>
    </row>
    <row r="149" spans="1:20">
      <c r="A149" s="49">
        <f t="shared" ref="A149:A212" si="77">A148+1</f>
        <v>41745</v>
      </c>
      <c r="B149" s="20">
        <f t="shared" si="75"/>
        <v>304</v>
      </c>
      <c r="C149" s="10">
        <f t="shared" si="68"/>
        <v>0</v>
      </c>
      <c r="D149" s="10">
        <f t="shared" si="69"/>
        <v>159</v>
      </c>
      <c r="E149" s="11">
        <f t="shared" si="76"/>
        <v>0</v>
      </c>
      <c r="F149" s="12">
        <f t="shared" si="70"/>
        <v>51.369989784267773</v>
      </c>
      <c r="G149" s="13" t="str">
        <f t="shared" si="71"/>
        <v>class III obesity</v>
      </c>
      <c r="H149" s="63"/>
      <c r="K149" s="126"/>
      <c r="L149" s="127"/>
      <c r="M149" s="128"/>
      <c r="N149" s="129"/>
      <c r="O149" s="130"/>
      <c r="P149" s="130"/>
      <c r="Q149" s="130"/>
      <c r="R149" s="130"/>
      <c r="S149" s="131"/>
      <c r="T149" s="131"/>
    </row>
    <row r="150" spans="1:20">
      <c r="A150" s="48">
        <f t="shared" si="77"/>
        <v>41746</v>
      </c>
      <c r="B150" s="18">
        <f t="shared" si="75"/>
        <v>304</v>
      </c>
      <c r="C150" s="6">
        <f t="shared" si="68"/>
        <v>0</v>
      </c>
      <c r="D150" s="6">
        <f t="shared" si="69"/>
        <v>159</v>
      </c>
      <c r="E150" s="7">
        <f t="shared" si="76"/>
        <v>0</v>
      </c>
      <c r="F150" s="8">
        <f t="shared" si="70"/>
        <v>51.369989784267773</v>
      </c>
      <c r="G150" s="9" t="str">
        <f t="shared" si="71"/>
        <v>class III obesity</v>
      </c>
      <c r="H150" s="65">
        <f>B143-B150</f>
        <v>0</v>
      </c>
      <c r="I150" s="59" t="s">
        <v>41</v>
      </c>
      <c r="K150" s="126"/>
      <c r="L150" s="127"/>
      <c r="M150" s="128"/>
      <c r="N150" s="129"/>
      <c r="O150" s="130"/>
      <c r="P150" s="130"/>
      <c r="Q150" s="130"/>
      <c r="R150" s="130"/>
      <c r="S150" s="131"/>
      <c r="T150" s="131"/>
    </row>
    <row r="151" spans="1:20">
      <c r="A151" s="49">
        <f t="shared" si="77"/>
        <v>41747</v>
      </c>
      <c r="B151" s="20">
        <f t="shared" si="75"/>
        <v>304</v>
      </c>
      <c r="C151" s="10">
        <f t="shared" si="68"/>
        <v>0</v>
      </c>
      <c r="D151" s="10">
        <f t="shared" si="69"/>
        <v>159</v>
      </c>
      <c r="E151" s="11">
        <f t="shared" si="76"/>
        <v>0</v>
      </c>
      <c r="F151" s="12">
        <f t="shared" si="70"/>
        <v>51.369989784267773</v>
      </c>
      <c r="G151" s="13" t="str">
        <f t="shared" si="71"/>
        <v>class III obesity</v>
      </c>
      <c r="H151" s="63"/>
      <c r="K151" s="126"/>
      <c r="L151" s="127"/>
      <c r="M151" s="128"/>
      <c r="N151" s="129"/>
      <c r="O151" s="130"/>
      <c r="P151" s="130"/>
      <c r="Q151" s="130"/>
      <c r="R151" s="130"/>
      <c r="S151" s="131"/>
      <c r="T151" s="131"/>
    </row>
    <row r="152" spans="1:20">
      <c r="A152" s="49">
        <f t="shared" si="77"/>
        <v>41748</v>
      </c>
      <c r="B152" s="20">
        <f t="shared" si="75"/>
        <v>304</v>
      </c>
      <c r="C152" s="10">
        <f t="shared" si="68"/>
        <v>0</v>
      </c>
      <c r="D152" s="10">
        <f t="shared" si="69"/>
        <v>159</v>
      </c>
      <c r="E152" s="11">
        <f t="shared" si="76"/>
        <v>0</v>
      </c>
      <c r="F152" s="12">
        <f t="shared" si="70"/>
        <v>51.369989784267773</v>
      </c>
      <c r="G152" s="13" t="str">
        <f t="shared" si="71"/>
        <v>class III obesity</v>
      </c>
      <c r="H152" s="63"/>
      <c r="K152" s="126"/>
      <c r="L152" s="127"/>
      <c r="M152" s="128"/>
      <c r="N152" s="129"/>
      <c r="O152" s="130"/>
      <c r="P152" s="130"/>
      <c r="Q152" s="130"/>
      <c r="R152" s="130"/>
      <c r="S152" s="131"/>
      <c r="T152" s="131"/>
    </row>
    <row r="153" spans="1:20">
      <c r="A153" s="49">
        <f t="shared" si="77"/>
        <v>41749</v>
      </c>
      <c r="B153" s="20">
        <f t="shared" si="75"/>
        <v>304</v>
      </c>
      <c r="C153" s="10">
        <f t="shared" si="68"/>
        <v>0</v>
      </c>
      <c r="D153" s="10">
        <f t="shared" si="69"/>
        <v>159</v>
      </c>
      <c r="E153" s="11">
        <f t="shared" si="76"/>
        <v>0</v>
      </c>
      <c r="F153" s="12">
        <f t="shared" si="70"/>
        <v>51.369989784267773</v>
      </c>
      <c r="G153" s="13" t="str">
        <f t="shared" si="71"/>
        <v>class III obesity</v>
      </c>
      <c r="H153" s="63"/>
      <c r="K153" s="126"/>
      <c r="L153" s="127"/>
      <c r="M153" s="128"/>
      <c r="N153" s="129"/>
      <c r="O153" s="130"/>
      <c r="P153" s="130"/>
      <c r="Q153" s="130"/>
      <c r="R153" s="130"/>
      <c r="S153" s="131"/>
      <c r="T153" s="131"/>
    </row>
    <row r="154" spans="1:20">
      <c r="A154" s="50">
        <f t="shared" si="77"/>
        <v>41750</v>
      </c>
      <c r="B154" s="20">
        <f t="shared" si="75"/>
        <v>304</v>
      </c>
      <c r="C154" s="14">
        <f t="shared" si="68"/>
        <v>0</v>
      </c>
      <c r="D154" s="14">
        <f t="shared" si="69"/>
        <v>159</v>
      </c>
      <c r="E154" s="15">
        <f t="shared" si="76"/>
        <v>0</v>
      </c>
      <c r="F154" s="16">
        <f t="shared" si="70"/>
        <v>51.369989784267773</v>
      </c>
      <c r="G154" s="17" t="str">
        <f t="shared" si="71"/>
        <v>class III obesity</v>
      </c>
      <c r="H154" s="70"/>
      <c r="K154" s="126"/>
      <c r="L154" s="127"/>
      <c r="M154" s="128"/>
      <c r="N154" s="129"/>
      <c r="O154" s="130"/>
      <c r="P154" s="130"/>
      <c r="Q154" s="130"/>
      <c r="R154" s="130"/>
      <c r="S154" s="131"/>
      <c r="T154" s="131"/>
    </row>
    <row r="155" spans="1:20">
      <c r="A155" s="50">
        <f t="shared" si="77"/>
        <v>41751</v>
      </c>
      <c r="B155" s="20">
        <f t="shared" si="75"/>
        <v>304</v>
      </c>
      <c r="C155" s="14">
        <f t="shared" si="68"/>
        <v>0</v>
      </c>
      <c r="D155" s="14">
        <f t="shared" si="69"/>
        <v>159</v>
      </c>
      <c r="E155" s="15">
        <f t="shared" si="76"/>
        <v>0</v>
      </c>
      <c r="F155" s="16">
        <f t="shared" si="70"/>
        <v>51.369989784267773</v>
      </c>
      <c r="G155" s="17" t="str">
        <f t="shared" si="71"/>
        <v>class III obesity</v>
      </c>
      <c r="H155" s="70"/>
      <c r="K155" s="126"/>
      <c r="L155" s="127"/>
      <c r="M155" s="128"/>
      <c r="N155" s="129"/>
      <c r="O155" s="130"/>
      <c r="P155" s="130"/>
      <c r="Q155" s="130"/>
      <c r="R155" s="130"/>
      <c r="S155" s="131"/>
      <c r="T155" s="131"/>
    </row>
    <row r="156" spans="1:20">
      <c r="A156" s="49">
        <f t="shared" si="77"/>
        <v>41752</v>
      </c>
      <c r="B156" s="20">
        <f t="shared" si="75"/>
        <v>304</v>
      </c>
      <c r="C156" s="10">
        <f t="shared" si="68"/>
        <v>0</v>
      </c>
      <c r="D156" s="10">
        <f t="shared" si="69"/>
        <v>159</v>
      </c>
      <c r="E156" s="11">
        <f t="shared" si="76"/>
        <v>0</v>
      </c>
      <c r="F156" s="12">
        <f t="shared" si="70"/>
        <v>51.369989784267773</v>
      </c>
      <c r="G156" s="13" t="str">
        <f t="shared" si="71"/>
        <v>class III obesity</v>
      </c>
      <c r="H156" s="63"/>
      <c r="K156" s="126"/>
      <c r="L156" s="127"/>
      <c r="M156" s="128"/>
      <c r="N156" s="129"/>
      <c r="O156" s="130"/>
      <c r="P156" s="130"/>
      <c r="Q156" s="130"/>
      <c r="R156" s="130"/>
      <c r="S156" s="131"/>
      <c r="T156" s="131"/>
    </row>
    <row r="157" spans="1:20">
      <c r="A157" s="48">
        <f t="shared" si="77"/>
        <v>41753</v>
      </c>
      <c r="B157" s="18">
        <f t="shared" si="75"/>
        <v>304</v>
      </c>
      <c r="C157" s="6">
        <f t="shared" si="68"/>
        <v>0</v>
      </c>
      <c r="D157" s="6">
        <f t="shared" si="69"/>
        <v>159</v>
      </c>
      <c r="E157" s="7">
        <f t="shared" si="76"/>
        <v>0</v>
      </c>
      <c r="F157" s="8">
        <f t="shared" si="70"/>
        <v>51.369989784267773</v>
      </c>
      <c r="G157" s="9" t="str">
        <f t="shared" si="71"/>
        <v>class III obesity</v>
      </c>
      <c r="H157" s="65">
        <f>B150-B157</f>
        <v>0</v>
      </c>
      <c r="I157" s="59" t="s">
        <v>42</v>
      </c>
      <c r="K157" s="126"/>
      <c r="L157" s="127"/>
      <c r="M157" s="128"/>
      <c r="N157" s="129"/>
      <c r="O157" s="130"/>
      <c r="P157" s="130"/>
      <c r="Q157" s="130"/>
      <c r="R157" s="130"/>
      <c r="S157" s="131"/>
      <c r="T157" s="131"/>
    </row>
    <row r="158" spans="1:20">
      <c r="A158" s="49">
        <f t="shared" si="77"/>
        <v>41754</v>
      </c>
      <c r="B158" s="20">
        <f t="shared" si="75"/>
        <v>304</v>
      </c>
      <c r="C158" s="10">
        <f t="shared" si="68"/>
        <v>0</v>
      </c>
      <c r="D158" s="10">
        <f t="shared" si="69"/>
        <v>159</v>
      </c>
      <c r="E158" s="11">
        <f t="shared" si="76"/>
        <v>0</v>
      </c>
      <c r="F158" s="12">
        <f t="shared" si="70"/>
        <v>51.369989784267773</v>
      </c>
      <c r="G158" s="13" t="str">
        <f t="shared" si="71"/>
        <v>class III obesity</v>
      </c>
      <c r="H158" s="63"/>
      <c r="K158" s="126"/>
      <c r="L158" s="127"/>
      <c r="M158" s="128"/>
      <c r="N158" s="129"/>
      <c r="O158" s="130"/>
      <c r="P158" s="130"/>
      <c r="Q158" s="130"/>
      <c r="R158" s="130"/>
      <c r="S158" s="131"/>
      <c r="T158" s="131"/>
    </row>
    <row r="159" spans="1:20">
      <c r="A159" s="49">
        <f t="shared" si="77"/>
        <v>41755</v>
      </c>
      <c r="B159" s="20">
        <f t="shared" si="75"/>
        <v>304</v>
      </c>
      <c r="C159" s="10">
        <f t="shared" si="68"/>
        <v>0</v>
      </c>
      <c r="D159" s="10">
        <f t="shared" si="69"/>
        <v>159</v>
      </c>
      <c r="E159" s="11">
        <f t="shared" si="76"/>
        <v>0</v>
      </c>
      <c r="F159" s="12">
        <f t="shared" si="70"/>
        <v>51.369989784267773</v>
      </c>
      <c r="G159" s="13" t="str">
        <f t="shared" si="71"/>
        <v>class III obesity</v>
      </c>
      <c r="H159" s="63"/>
      <c r="K159" s="126"/>
      <c r="L159" s="127"/>
      <c r="M159" s="128"/>
      <c r="N159" s="129"/>
      <c r="O159" s="130"/>
      <c r="P159" s="130"/>
      <c r="Q159" s="130"/>
      <c r="R159" s="130"/>
      <c r="S159" s="131"/>
      <c r="T159" s="131"/>
    </row>
    <row r="160" spans="1:20">
      <c r="A160" s="49">
        <f t="shared" si="77"/>
        <v>41756</v>
      </c>
      <c r="B160" s="20">
        <f t="shared" si="75"/>
        <v>304</v>
      </c>
      <c r="C160" s="10">
        <f t="shared" si="68"/>
        <v>0</v>
      </c>
      <c r="D160" s="10">
        <f t="shared" si="69"/>
        <v>159</v>
      </c>
      <c r="E160" s="11">
        <f t="shared" si="76"/>
        <v>0</v>
      </c>
      <c r="F160" s="12">
        <f t="shared" si="70"/>
        <v>51.369989784267773</v>
      </c>
      <c r="G160" s="13" t="str">
        <f t="shared" si="71"/>
        <v>class III obesity</v>
      </c>
      <c r="H160" s="63"/>
      <c r="K160" s="126"/>
      <c r="L160" s="127"/>
      <c r="M160" s="128"/>
      <c r="N160" s="129"/>
      <c r="O160" s="130"/>
      <c r="P160" s="130"/>
      <c r="Q160" s="130"/>
      <c r="R160" s="130"/>
      <c r="S160" s="131"/>
      <c r="T160" s="131"/>
    </row>
    <row r="161" spans="1:20">
      <c r="A161" s="50">
        <f t="shared" si="77"/>
        <v>41757</v>
      </c>
      <c r="B161" s="20">
        <f t="shared" si="75"/>
        <v>304</v>
      </c>
      <c r="C161" s="14">
        <f t="shared" si="68"/>
        <v>0</v>
      </c>
      <c r="D161" s="14">
        <f t="shared" si="69"/>
        <v>159</v>
      </c>
      <c r="E161" s="15">
        <f t="shared" si="76"/>
        <v>0</v>
      </c>
      <c r="F161" s="16">
        <f t="shared" si="70"/>
        <v>51.369989784267773</v>
      </c>
      <c r="G161" s="17" t="str">
        <f t="shared" si="71"/>
        <v>class III obesity</v>
      </c>
      <c r="H161" s="70"/>
      <c r="K161" s="126"/>
      <c r="L161" s="127"/>
      <c r="M161" s="128"/>
      <c r="N161" s="129"/>
      <c r="O161" s="130"/>
      <c r="P161" s="130"/>
      <c r="Q161" s="130"/>
      <c r="R161" s="130"/>
      <c r="S161" s="131"/>
      <c r="T161" s="131"/>
    </row>
    <row r="162" spans="1:20">
      <c r="A162" s="50">
        <f t="shared" si="77"/>
        <v>41758</v>
      </c>
      <c r="B162" s="20">
        <f t="shared" si="75"/>
        <v>304</v>
      </c>
      <c r="C162" s="14">
        <f t="shared" si="68"/>
        <v>0</v>
      </c>
      <c r="D162" s="14">
        <f t="shared" si="69"/>
        <v>159</v>
      </c>
      <c r="E162" s="15">
        <f t="shared" si="76"/>
        <v>0</v>
      </c>
      <c r="F162" s="16">
        <f t="shared" si="70"/>
        <v>51.369989784267773</v>
      </c>
      <c r="G162" s="17" t="str">
        <f t="shared" si="71"/>
        <v>class III obesity</v>
      </c>
      <c r="H162" s="70"/>
    </row>
    <row r="163" spans="1:20">
      <c r="A163" s="49">
        <f t="shared" si="77"/>
        <v>41759</v>
      </c>
      <c r="B163" s="20">
        <f t="shared" si="75"/>
        <v>304</v>
      </c>
      <c r="C163" s="10">
        <f t="shared" ref="C163:C171" si="78">$B$1-B163</f>
        <v>0</v>
      </c>
      <c r="D163" s="10">
        <f t="shared" ref="D163:D171" si="79">B163-$C$1</f>
        <v>159</v>
      </c>
      <c r="E163" s="11">
        <f t="shared" si="76"/>
        <v>0</v>
      </c>
      <c r="F163" s="12">
        <f t="shared" ref="F163:F171" si="80">B163/(height^2)*703</f>
        <v>51.369989784267773</v>
      </c>
      <c r="G163" s="13" t="str">
        <f t="shared" ref="G163:G171" si="81">IF(F163&lt;18.5,"underweight",IF(F163&lt;25,"normal",IF(F163&lt;30,"overweight",IF(F163&lt;35,"class I obesity",IF(F163&lt;40,"class II obesity", "class III obesity")))))</f>
        <v>class III obesity</v>
      </c>
      <c r="H163" s="63"/>
    </row>
    <row r="164" spans="1:20">
      <c r="A164" s="48">
        <f t="shared" si="77"/>
        <v>41760</v>
      </c>
      <c r="B164" s="18">
        <f t="shared" si="75"/>
        <v>304</v>
      </c>
      <c r="C164" s="6">
        <f t="shared" si="78"/>
        <v>0</v>
      </c>
      <c r="D164" s="6">
        <f t="shared" si="79"/>
        <v>159</v>
      </c>
      <c r="E164" s="7">
        <f t="shared" ref="E164:E171" si="82">C164/ToLose</f>
        <v>0</v>
      </c>
      <c r="F164" s="8">
        <f t="shared" si="80"/>
        <v>51.369989784267773</v>
      </c>
      <c r="G164" s="9" t="str">
        <f t="shared" si="81"/>
        <v>class III obesity</v>
      </c>
      <c r="H164" s="65">
        <f>B157-B164</f>
        <v>0</v>
      </c>
      <c r="I164" s="59" t="s">
        <v>43</v>
      </c>
    </row>
    <row r="165" spans="1:20">
      <c r="A165" s="49">
        <f t="shared" si="77"/>
        <v>41761</v>
      </c>
      <c r="B165" s="20">
        <f t="shared" si="75"/>
        <v>304</v>
      </c>
      <c r="C165" s="10">
        <f t="shared" si="78"/>
        <v>0</v>
      </c>
      <c r="D165" s="10">
        <f t="shared" si="79"/>
        <v>159</v>
      </c>
      <c r="E165" s="11">
        <f t="shared" si="82"/>
        <v>0</v>
      </c>
      <c r="F165" s="12">
        <f t="shared" si="80"/>
        <v>51.369989784267773</v>
      </c>
      <c r="G165" s="13" t="str">
        <f t="shared" si="81"/>
        <v>class III obesity</v>
      </c>
      <c r="H165" s="63"/>
    </row>
    <row r="166" spans="1:20">
      <c r="A166" s="49">
        <f t="shared" si="77"/>
        <v>41762</v>
      </c>
      <c r="B166" s="20">
        <f t="shared" si="75"/>
        <v>304</v>
      </c>
      <c r="C166" s="10">
        <f t="shared" si="78"/>
        <v>0</v>
      </c>
      <c r="D166" s="10">
        <f t="shared" si="79"/>
        <v>159</v>
      </c>
      <c r="E166" s="11">
        <f t="shared" si="82"/>
        <v>0</v>
      </c>
      <c r="F166" s="12">
        <f t="shared" si="80"/>
        <v>51.369989784267773</v>
      </c>
      <c r="G166" s="13" t="str">
        <f t="shared" si="81"/>
        <v>class III obesity</v>
      </c>
      <c r="H166" s="63"/>
    </row>
    <row r="167" spans="1:20">
      <c r="A167" s="49">
        <f t="shared" si="77"/>
        <v>41763</v>
      </c>
      <c r="B167" s="20">
        <f t="shared" si="75"/>
        <v>304</v>
      </c>
      <c r="C167" s="10">
        <f t="shared" si="78"/>
        <v>0</v>
      </c>
      <c r="D167" s="10">
        <f t="shared" si="79"/>
        <v>159</v>
      </c>
      <c r="E167" s="11">
        <f t="shared" si="82"/>
        <v>0</v>
      </c>
      <c r="F167" s="12">
        <f t="shared" si="80"/>
        <v>51.369989784267773</v>
      </c>
      <c r="G167" s="13" t="str">
        <f t="shared" si="81"/>
        <v>class III obesity</v>
      </c>
      <c r="H167" s="63"/>
    </row>
    <row r="168" spans="1:20">
      <c r="A168" s="50">
        <f t="shared" si="77"/>
        <v>41764</v>
      </c>
      <c r="B168" s="20">
        <f t="shared" si="75"/>
        <v>304</v>
      </c>
      <c r="C168" s="14">
        <f t="shared" si="78"/>
        <v>0</v>
      </c>
      <c r="D168" s="14">
        <f t="shared" si="79"/>
        <v>159</v>
      </c>
      <c r="E168" s="15">
        <f t="shared" si="82"/>
        <v>0</v>
      </c>
      <c r="F168" s="16">
        <f t="shared" si="80"/>
        <v>51.369989784267773</v>
      </c>
      <c r="G168" s="17" t="str">
        <f t="shared" si="81"/>
        <v>class III obesity</v>
      </c>
      <c r="H168" s="70"/>
    </row>
    <row r="169" spans="1:20">
      <c r="A169" s="50">
        <f t="shared" si="77"/>
        <v>41765</v>
      </c>
      <c r="B169" s="20">
        <f t="shared" si="75"/>
        <v>304</v>
      </c>
      <c r="C169" s="14">
        <f t="shared" si="78"/>
        <v>0</v>
      </c>
      <c r="D169" s="14">
        <f t="shared" si="79"/>
        <v>159</v>
      </c>
      <c r="E169" s="15">
        <f t="shared" si="82"/>
        <v>0</v>
      </c>
      <c r="F169" s="16">
        <f t="shared" si="80"/>
        <v>51.369989784267773</v>
      </c>
      <c r="G169" s="17" t="str">
        <f t="shared" si="81"/>
        <v>class III obesity</v>
      </c>
      <c r="H169" s="70"/>
    </row>
    <row r="170" spans="1:20">
      <c r="A170" s="51">
        <f t="shared" si="77"/>
        <v>41766</v>
      </c>
      <c r="B170" s="27">
        <f t="shared" si="75"/>
        <v>304</v>
      </c>
      <c r="C170" s="23">
        <f t="shared" si="78"/>
        <v>0</v>
      </c>
      <c r="D170" s="23">
        <f t="shared" si="79"/>
        <v>159</v>
      </c>
      <c r="E170" s="24">
        <f t="shared" si="82"/>
        <v>0</v>
      </c>
      <c r="F170" s="25">
        <f t="shared" si="80"/>
        <v>51.369989784267773</v>
      </c>
      <c r="G170" s="26" t="str">
        <f t="shared" si="81"/>
        <v>class III obesity</v>
      </c>
      <c r="H170" s="118"/>
      <c r="I170" s="101" t="s">
        <v>114</v>
      </c>
    </row>
    <row r="171" spans="1:20">
      <c r="A171" s="48">
        <f t="shared" si="77"/>
        <v>41767</v>
      </c>
      <c r="B171" s="18">
        <f t="shared" si="75"/>
        <v>304</v>
      </c>
      <c r="C171" s="6">
        <f t="shared" si="78"/>
        <v>0</v>
      </c>
      <c r="D171" s="6">
        <f t="shared" si="79"/>
        <v>159</v>
      </c>
      <c r="E171" s="7">
        <f t="shared" si="82"/>
        <v>0</v>
      </c>
      <c r="F171" s="8">
        <f t="shared" si="80"/>
        <v>51.369989784267773</v>
      </c>
      <c r="G171" s="9" t="str">
        <f t="shared" si="81"/>
        <v>class III obesity</v>
      </c>
      <c r="H171" s="65">
        <f>B164-B171</f>
        <v>0</v>
      </c>
      <c r="I171" s="59" t="s">
        <v>44</v>
      </c>
    </row>
    <row r="172" spans="1:20">
      <c r="A172" s="49">
        <f t="shared" si="77"/>
        <v>41768</v>
      </c>
      <c r="B172" s="20">
        <f t="shared" si="75"/>
        <v>304</v>
      </c>
      <c r="C172" s="10">
        <f t="shared" ref="C172:C190" si="83">$B$1-B172</f>
        <v>0</v>
      </c>
      <c r="D172" s="10">
        <f t="shared" ref="D172:D190" si="84">B172-$C$1</f>
        <v>159</v>
      </c>
      <c r="E172" s="11">
        <f t="shared" ref="E172:E190" si="85">C172/ToLose</f>
        <v>0</v>
      </c>
      <c r="F172" s="12">
        <f t="shared" ref="F172:F190" si="86">B172/(height^2)*703</f>
        <v>51.369989784267773</v>
      </c>
      <c r="G172" s="13" t="str">
        <f t="shared" ref="G172:G190" si="87">IF(F172&lt;18.5,"underweight",IF(F172&lt;25,"normal",IF(F172&lt;30,"overweight",IF(F172&lt;35,"class I obesity",IF(F172&lt;40,"class II obesity", "class III obesity")))))</f>
        <v>class III obesity</v>
      </c>
      <c r="H172" s="63"/>
    </row>
    <row r="173" spans="1:20">
      <c r="A173" s="49">
        <f t="shared" si="77"/>
        <v>41769</v>
      </c>
      <c r="B173" s="20">
        <f t="shared" si="75"/>
        <v>304</v>
      </c>
      <c r="C173" s="10">
        <f t="shared" si="83"/>
        <v>0</v>
      </c>
      <c r="D173" s="10">
        <f t="shared" si="84"/>
        <v>159</v>
      </c>
      <c r="E173" s="11">
        <f t="shared" si="85"/>
        <v>0</v>
      </c>
      <c r="F173" s="12">
        <f t="shared" si="86"/>
        <v>51.369989784267773</v>
      </c>
      <c r="G173" s="13" t="str">
        <f t="shared" si="87"/>
        <v>class III obesity</v>
      </c>
      <c r="H173" s="63"/>
    </row>
    <row r="174" spans="1:20">
      <c r="A174" s="49">
        <f t="shared" si="77"/>
        <v>41770</v>
      </c>
      <c r="B174" s="20">
        <f t="shared" si="75"/>
        <v>304</v>
      </c>
      <c r="C174" s="10">
        <f t="shared" si="83"/>
        <v>0</v>
      </c>
      <c r="D174" s="10">
        <f t="shared" si="84"/>
        <v>159</v>
      </c>
      <c r="E174" s="11">
        <f t="shared" si="85"/>
        <v>0</v>
      </c>
      <c r="F174" s="12">
        <f t="shared" si="86"/>
        <v>51.369989784267773</v>
      </c>
      <c r="G174" s="13" t="str">
        <f t="shared" si="87"/>
        <v>class III obesity</v>
      </c>
      <c r="H174" s="63"/>
    </row>
    <row r="175" spans="1:20">
      <c r="A175" s="50">
        <f t="shared" si="77"/>
        <v>41771</v>
      </c>
      <c r="B175" s="20">
        <f t="shared" si="75"/>
        <v>304</v>
      </c>
      <c r="C175" s="14">
        <f t="shared" si="83"/>
        <v>0</v>
      </c>
      <c r="D175" s="14">
        <f t="shared" si="84"/>
        <v>159</v>
      </c>
      <c r="E175" s="15">
        <f t="shared" si="85"/>
        <v>0</v>
      </c>
      <c r="F175" s="16">
        <f t="shared" si="86"/>
        <v>51.369989784267773</v>
      </c>
      <c r="G175" s="17" t="str">
        <f t="shared" si="87"/>
        <v>class III obesity</v>
      </c>
      <c r="H175" s="70"/>
    </row>
    <row r="176" spans="1:20">
      <c r="A176" s="50">
        <f t="shared" si="77"/>
        <v>41772</v>
      </c>
      <c r="B176" s="20">
        <f t="shared" si="75"/>
        <v>304</v>
      </c>
      <c r="C176" s="14">
        <f t="shared" si="83"/>
        <v>0</v>
      </c>
      <c r="D176" s="14">
        <f t="shared" si="84"/>
        <v>159</v>
      </c>
      <c r="E176" s="15">
        <f t="shared" si="85"/>
        <v>0</v>
      </c>
      <c r="F176" s="16">
        <f t="shared" si="86"/>
        <v>51.369989784267773</v>
      </c>
      <c r="G176" s="17" t="str">
        <f t="shared" si="87"/>
        <v>class III obesity</v>
      </c>
      <c r="H176" s="70"/>
    </row>
    <row r="177" spans="1:9">
      <c r="A177" s="49">
        <f t="shared" si="77"/>
        <v>41773</v>
      </c>
      <c r="B177" s="20">
        <f t="shared" si="75"/>
        <v>304</v>
      </c>
      <c r="C177" s="10">
        <f t="shared" si="83"/>
        <v>0</v>
      </c>
      <c r="D177" s="10">
        <f t="shared" si="84"/>
        <v>159</v>
      </c>
      <c r="E177" s="11">
        <f t="shared" si="85"/>
        <v>0</v>
      </c>
      <c r="F177" s="12">
        <f t="shared" si="86"/>
        <v>51.369989784267773</v>
      </c>
      <c r="G177" s="13" t="str">
        <f t="shared" si="87"/>
        <v>class III obesity</v>
      </c>
      <c r="H177" s="63"/>
    </row>
    <row r="178" spans="1:9">
      <c r="A178" s="48">
        <f t="shared" si="77"/>
        <v>41774</v>
      </c>
      <c r="B178" s="18">
        <f t="shared" si="75"/>
        <v>304</v>
      </c>
      <c r="C178" s="6">
        <f t="shared" si="83"/>
        <v>0</v>
      </c>
      <c r="D178" s="6">
        <f t="shared" si="84"/>
        <v>159</v>
      </c>
      <c r="E178" s="7">
        <f t="shared" si="85"/>
        <v>0</v>
      </c>
      <c r="F178" s="8">
        <f t="shared" si="86"/>
        <v>51.369989784267773</v>
      </c>
      <c r="G178" s="9" t="str">
        <f t="shared" si="87"/>
        <v>class III obesity</v>
      </c>
      <c r="H178" s="65">
        <f>B171-B178</f>
        <v>0</v>
      </c>
      <c r="I178" s="59" t="s">
        <v>60</v>
      </c>
    </row>
    <row r="179" spans="1:9">
      <c r="A179" s="49">
        <f t="shared" si="77"/>
        <v>41775</v>
      </c>
      <c r="B179" s="20">
        <f t="shared" si="75"/>
        <v>304</v>
      </c>
      <c r="C179" s="10">
        <f t="shared" si="83"/>
        <v>0</v>
      </c>
      <c r="D179" s="10">
        <f t="shared" si="84"/>
        <v>159</v>
      </c>
      <c r="E179" s="11">
        <f t="shared" si="85"/>
        <v>0</v>
      </c>
      <c r="F179" s="12">
        <f t="shared" si="86"/>
        <v>51.369989784267773</v>
      </c>
      <c r="G179" s="13" t="str">
        <f t="shared" si="87"/>
        <v>class III obesity</v>
      </c>
      <c r="H179" s="63"/>
    </row>
    <row r="180" spans="1:9">
      <c r="A180" s="49">
        <f t="shared" si="77"/>
        <v>41776</v>
      </c>
      <c r="B180" s="20">
        <f t="shared" si="75"/>
        <v>304</v>
      </c>
      <c r="C180" s="10">
        <f t="shared" si="83"/>
        <v>0</v>
      </c>
      <c r="D180" s="10">
        <f t="shared" si="84"/>
        <v>159</v>
      </c>
      <c r="E180" s="11">
        <f t="shared" si="85"/>
        <v>0</v>
      </c>
      <c r="F180" s="12">
        <f t="shared" si="86"/>
        <v>51.369989784267773</v>
      </c>
      <c r="G180" s="13" t="str">
        <f t="shared" si="87"/>
        <v>class III obesity</v>
      </c>
      <c r="H180" s="63"/>
    </row>
    <row r="181" spans="1:9">
      <c r="A181" s="49">
        <f t="shared" si="77"/>
        <v>41777</v>
      </c>
      <c r="B181" s="20">
        <f t="shared" si="75"/>
        <v>304</v>
      </c>
      <c r="C181" s="10">
        <f t="shared" si="83"/>
        <v>0</v>
      </c>
      <c r="D181" s="10">
        <f t="shared" si="84"/>
        <v>159</v>
      </c>
      <c r="E181" s="11">
        <f t="shared" si="85"/>
        <v>0</v>
      </c>
      <c r="F181" s="12">
        <f t="shared" si="86"/>
        <v>51.369989784267773</v>
      </c>
      <c r="G181" s="13" t="str">
        <f t="shared" si="87"/>
        <v>class III obesity</v>
      </c>
      <c r="H181" s="63"/>
    </row>
    <row r="182" spans="1:9">
      <c r="A182" s="50">
        <f t="shared" si="77"/>
        <v>41778</v>
      </c>
      <c r="B182" s="20">
        <f t="shared" si="75"/>
        <v>304</v>
      </c>
      <c r="C182" s="14">
        <f t="shared" si="83"/>
        <v>0</v>
      </c>
      <c r="D182" s="14">
        <f t="shared" si="84"/>
        <v>159</v>
      </c>
      <c r="E182" s="15">
        <f t="shared" si="85"/>
        <v>0</v>
      </c>
      <c r="F182" s="16">
        <f t="shared" si="86"/>
        <v>51.369989784267773</v>
      </c>
      <c r="G182" s="17" t="str">
        <f t="shared" si="87"/>
        <v>class III obesity</v>
      </c>
      <c r="H182" s="70"/>
    </row>
    <row r="183" spans="1:9">
      <c r="A183" s="50">
        <f t="shared" si="77"/>
        <v>41779</v>
      </c>
      <c r="B183" s="20">
        <f t="shared" ref="B183:B246" si="88">B182</f>
        <v>304</v>
      </c>
      <c r="C183" s="14">
        <f t="shared" si="83"/>
        <v>0</v>
      </c>
      <c r="D183" s="14">
        <f t="shared" si="84"/>
        <v>159</v>
      </c>
      <c r="E183" s="15">
        <f t="shared" si="85"/>
        <v>0</v>
      </c>
      <c r="F183" s="16">
        <f t="shared" si="86"/>
        <v>51.369989784267773</v>
      </c>
      <c r="G183" s="17" t="str">
        <f t="shared" si="87"/>
        <v>class III obesity</v>
      </c>
      <c r="H183" s="70"/>
    </row>
    <row r="184" spans="1:9">
      <c r="A184" s="49">
        <f t="shared" si="77"/>
        <v>41780</v>
      </c>
      <c r="B184" s="20">
        <f t="shared" si="88"/>
        <v>304</v>
      </c>
      <c r="C184" s="10">
        <f t="shared" si="83"/>
        <v>0</v>
      </c>
      <c r="D184" s="10">
        <f t="shared" si="84"/>
        <v>159</v>
      </c>
      <c r="E184" s="11">
        <f t="shared" si="85"/>
        <v>0</v>
      </c>
      <c r="F184" s="12">
        <f t="shared" si="86"/>
        <v>51.369989784267773</v>
      </c>
      <c r="G184" s="13" t="str">
        <f t="shared" si="87"/>
        <v>class III obesity</v>
      </c>
      <c r="H184" s="63"/>
    </row>
    <row r="185" spans="1:9">
      <c r="A185" s="48">
        <f t="shared" si="77"/>
        <v>41781</v>
      </c>
      <c r="B185" s="18">
        <f t="shared" si="88"/>
        <v>304</v>
      </c>
      <c r="C185" s="6">
        <f t="shared" si="83"/>
        <v>0</v>
      </c>
      <c r="D185" s="6">
        <f t="shared" si="84"/>
        <v>159</v>
      </c>
      <c r="E185" s="7">
        <f t="shared" si="85"/>
        <v>0</v>
      </c>
      <c r="F185" s="8">
        <f t="shared" si="86"/>
        <v>51.369989784267773</v>
      </c>
      <c r="G185" s="9" t="str">
        <f t="shared" si="87"/>
        <v>class III obesity</v>
      </c>
      <c r="H185" s="65">
        <f>B178-B185</f>
        <v>0</v>
      </c>
      <c r="I185" s="59" t="s">
        <v>61</v>
      </c>
    </row>
    <row r="186" spans="1:9">
      <c r="A186" s="49">
        <f t="shared" si="77"/>
        <v>41782</v>
      </c>
      <c r="B186" s="20">
        <f t="shared" si="88"/>
        <v>304</v>
      </c>
      <c r="C186" s="10">
        <f t="shared" si="83"/>
        <v>0</v>
      </c>
      <c r="D186" s="10">
        <f t="shared" si="84"/>
        <v>159</v>
      </c>
      <c r="E186" s="11">
        <f t="shared" si="85"/>
        <v>0</v>
      </c>
      <c r="F186" s="12">
        <f t="shared" si="86"/>
        <v>51.369989784267773</v>
      </c>
      <c r="G186" s="13" t="str">
        <f t="shared" si="87"/>
        <v>class III obesity</v>
      </c>
      <c r="H186" s="63"/>
    </row>
    <row r="187" spans="1:9">
      <c r="A187" s="49">
        <f t="shared" si="77"/>
        <v>41783</v>
      </c>
      <c r="B187" s="20">
        <f t="shared" si="88"/>
        <v>304</v>
      </c>
      <c r="C187" s="10">
        <f t="shared" si="83"/>
        <v>0</v>
      </c>
      <c r="D187" s="10">
        <f t="shared" si="84"/>
        <v>159</v>
      </c>
      <c r="E187" s="11">
        <f t="shared" si="85"/>
        <v>0</v>
      </c>
      <c r="F187" s="12">
        <f t="shared" si="86"/>
        <v>51.369989784267773</v>
      </c>
      <c r="G187" s="13" t="str">
        <f t="shared" si="87"/>
        <v>class III obesity</v>
      </c>
      <c r="H187" s="63"/>
    </row>
    <row r="188" spans="1:9">
      <c r="A188" s="49">
        <f t="shared" si="77"/>
        <v>41784</v>
      </c>
      <c r="B188" s="20">
        <f t="shared" si="88"/>
        <v>304</v>
      </c>
      <c r="C188" s="10">
        <f t="shared" si="83"/>
        <v>0</v>
      </c>
      <c r="D188" s="10">
        <f t="shared" si="84"/>
        <v>159</v>
      </c>
      <c r="E188" s="11">
        <f t="shared" si="85"/>
        <v>0</v>
      </c>
      <c r="F188" s="12">
        <f t="shared" si="86"/>
        <v>51.369989784267773</v>
      </c>
      <c r="G188" s="13" t="str">
        <f t="shared" si="87"/>
        <v>class III obesity</v>
      </c>
      <c r="H188" s="63"/>
    </row>
    <row r="189" spans="1:9">
      <c r="A189" s="50">
        <f t="shared" si="77"/>
        <v>41785</v>
      </c>
      <c r="B189" s="20">
        <f t="shared" si="88"/>
        <v>304</v>
      </c>
      <c r="C189" s="14">
        <f t="shared" si="83"/>
        <v>0</v>
      </c>
      <c r="D189" s="14">
        <f t="shared" si="84"/>
        <v>159</v>
      </c>
      <c r="E189" s="15">
        <f t="shared" si="85"/>
        <v>0</v>
      </c>
      <c r="F189" s="16">
        <f t="shared" si="86"/>
        <v>51.369989784267773</v>
      </c>
      <c r="G189" s="17" t="str">
        <f t="shared" si="87"/>
        <v>class III obesity</v>
      </c>
      <c r="H189" s="70"/>
    </row>
    <row r="190" spans="1:9">
      <c r="A190" s="50">
        <f t="shared" si="77"/>
        <v>41786</v>
      </c>
      <c r="B190" s="20">
        <f t="shared" si="88"/>
        <v>304</v>
      </c>
      <c r="C190" s="14">
        <f t="shared" si="83"/>
        <v>0</v>
      </c>
      <c r="D190" s="14">
        <f t="shared" si="84"/>
        <v>159</v>
      </c>
      <c r="E190" s="15">
        <f t="shared" si="85"/>
        <v>0</v>
      </c>
      <c r="F190" s="16">
        <f t="shared" si="86"/>
        <v>51.369989784267773</v>
      </c>
      <c r="G190" s="17" t="str">
        <f t="shared" si="87"/>
        <v>class III obesity</v>
      </c>
      <c r="H190" s="70"/>
    </row>
    <row r="191" spans="1:9">
      <c r="A191" s="49">
        <f t="shared" si="77"/>
        <v>41787</v>
      </c>
      <c r="B191" s="20">
        <f t="shared" si="88"/>
        <v>304</v>
      </c>
      <c r="C191" s="10">
        <f t="shared" ref="C191:C254" si="89">$B$1-B191</f>
        <v>0</v>
      </c>
      <c r="D191" s="10">
        <f t="shared" ref="D191:D254" si="90">B191-$C$1</f>
        <v>159</v>
      </c>
      <c r="E191" s="11">
        <f t="shared" ref="E191:E254" si="91">C191/ToLose</f>
        <v>0</v>
      </c>
      <c r="F191" s="12">
        <f t="shared" ref="F191:F254" si="92">B191/(height^2)*703</f>
        <v>51.369989784267773</v>
      </c>
      <c r="G191" s="13" t="str">
        <f t="shared" ref="G191:G254" si="93">IF(F191&lt;18.5,"underweight",IF(F191&lt;25,"normal",IF(F191&lt;30,"overweight",IF(F191&lt;35,"class I obesity",IF(F191&lt;40,"class II obesity", "class III obesity")))))</f>
        <v>class III obesity</v>
      </c>
      <c r="H191" s="63"/>
    </row>
    <row r="192" spans="1:9">
      <c r="A192" s="48">
        <f t="shared" si="77"/>
        <v>41788</v>
      </c>
      <c r="B192" s="18">
        <f t="shared" si="88"/>
        <v>304</v>
      </c>
      <c r="C192" s="6">
        <f t="shared" si="89"/>
        <v>0</v>
      </c>
      <c r="D192" s="6">
        <f t="shared" si="90"/>
        <v>159</v>
      </c>
      <c r="E192" s="7">
        <f t="shared" si="91"/>
        <v>0</v>
      </c>
      <c r="F192" s="8">
        <f t="shared" si="92"/>
        <v>51.369989784267773</v>
      </c>
      <c r="G192" s="9" t="str">
        <f t="shared" si="93"/>
        <v>class III obesity</v>
      </c>
      <c r="H192" s="65">
        <f>B185-B192</f>
        <v>0</v>
      </c>
      <c r="I192" s="59" t="s">
        <v>62</v>
      </c>
    </row>
    <row r="193" spans="1:9">
      <c r="A193" s="49">
        <f t="shared" si="77"/>
        <v>41789</v>
      </c>
      <c r="B193" s="20">
        <f t="shared" si="88"/>
        <v>304</v>
      </c>
      <c r="C193" s="10">
        <f t="shared" si="89"/>
        <v>0</v>
      </c>
      <c r="D193" s="10">
        <f t="shared" si="90"/>
        <v>159</v>
      </c>
      <c r="E193" s="11">
        <f t="shared" si="91"/>
        <v>0</v>
      </c>
      <c r="F193" s="12">
        <f t="shared" si="92"/>
        <v>51.369989784267773</v>
      </c>
      <c r="G193" s="13" t="str">
        <f t="shared" si="93"/>
        <v>class III obesity</v>
      </c>
      <c r="H193" s="63"/>
    </row>
    <row r="194" spans="1:9">
      <c r="A194" s="49">
        <f t="shared" si="77"/>
        <v>41790</v>
      </c>
      <c r="B194" s="20">
        <f t="shared" si="88"/>
        <v>304</v>
      </c>
      <c r="C194" s="10">
        <f t="shared" si="89"/>
        <v>0</v>
      </c>
      <c r="D194" s="10">
        <f t="shared" si="90"/>
        <v>159</v>
      </c>
      <c r="E194" s="11">
        <f t="shared" si="91"/>
        <v>0</v>
      </c>
      <c r="F194" s="12">
        <f t="shared" si="92"/>
        <v>51.369989784267773</v>
      </c>
      <c r="G194" s="13" t="str">
        <f t="shared" si="93"/>
        <v>class III obesity</v>
      </c>
      <c r="H194" s="63"/>
    </row>
    <row r="195" spans="1:9">
      <c r="A195" s="49">
        <f t="shared" si="77"/>
        <v>41791</v>
      </c>
      <c r="B195" s="20">
        <f t="shared" si="88"/>
        <v>304</v>
      </c>
      <c r="C195" s="10">
        <f t="shared" si="89"/>
        <v>0</v>
      </c>
      <c r="D195" s="10">
        <f t="shared" si="90"/>
        <v>159</v>
      </c>
      <c r="E195" s="11">
        <f t="shared" si="91"/>
        <v>0</v>
      </c>
      <c r="F195" s="12">
        <f t="shared" si="92"/>
        <v>51.369989784267773</v>
      </c>
      <c r="G195" s="13" t="str">
        <f t="shared" si="93"/>
        <v>class III obesity</v>
      </c>
      <c r="H195" s="63"/>
    </row>
    <row r="196" spans="1:9">
      <c r="A196" s="50">
        <f t="shared" si="77"/>
        <v>41792</v>
      </c>
      <c r="B196" s="20">
        <f t="shared" si="88"/>
        <v>304</v>
      </c>
      <c r="C196" s="14">
        <f t="shared" si="89"/>
        <v>0</v>
      </c>
      <c r="D196" s="14">
        <f t="shared" si="90"/>
        <v>159</v>
      </c>
      <c r="E196" s="15">
        <f t="shared" si="91"/>
        <v>0</v>
      </c>
      <c r="F196" s="16">
        <f t="shared" si="92"/>
        <v>51.369989784267773</v>
      </c>
      <c r="G196" s="17" t="str">
        <f t="shared" si="93"/>
        <v>class III obesity</v>
      </c>
      <c r="H196" s="70"/>
    </row>
    <row r="197" spans="1:9">
      <c r="A197" s="50">
        <f t="shared" si="77"/>
        <v>41793</v>
      </c>
      <c r="B197" s="20">
        <f t="shared" si="88"/>
        <v>304</v>
      </c>
      <c r="C197" s="14">
        <f t="shared" si="89"/>
        <v>0</v>
      </c>
      <c r="D197" s="14">
        <f t="shared" si="90"/>
        <v>159</v>
      </c>
      <c r="E197" s="15">
        <f t="shared" si="91"/>
        <v>0</v>
      </c>
      <c r="F197" s="16">
        <f t="shared" si="92"/>
        <v>51.369989784267773</v>
      </c>
      <c r="G197" s="17" t="str">
        <f t="shared" si="93"/>
        <v>class III obesity</v>
      </c>
      <c r="H197" s="70"/>
    </row>
    <row r="198" spans="1:9">
      <c r="A198" s="49">
        <f t="shared" si="77"/>
        <v>41794</v>
      </c>
      <c r="B198" s="20">
        <f t="shared" si="88"/>
        <v>304</v>
      </c>
      <c r="C198" s="10">
        <f t="shared" si="89"/>
        <v>0</v>
      </c>
      <c r="D198" s="10">
        <f t="shared" si="90"/>
        <v>159</v>
      </c>
      <c r="E198" s="11">
        <f t="shared" si="91"/>
        <v>0</v>
      </c>
      <c r="F198" s="12">
        <f t="shared" si="92"/>
        <v>51.369989784267773</v>
      </c>
      <c r="G198" s="13" t="str">
        <f t="shared" si="93"/>
        <v>class III obesity</v>
      </c>
      <c r="H198" s="63"/>
    </row>
    <row r="199" spans="1:9">
      <c r="A199" s="48">
        <f t="shared" si="77"/>
        <v>41795</v>
      </c>
      <c r="B199" s="18">
        <f t="shared" si="88"/>
        <v>304</v>
      </c>
      <c r="C199" s="6">
        <f t="shared" si="89"/>
        <v>0</v>
      </c>
      <c r="D199" s="6">
        <f t="shared" si="90"/>
        <v>159</v>
      </c>
      <c r="E199" s="7">
        <f t="shared" si="91"/>
        <v>0</v>
      </c>
      <c r="F199" s="8">
        <f t="shared" si="92"/>
        <v>51.369989784267773</v>
      </c>
      <c r="G199" s="9" t="str">
        <f t="shared" si="93"/>
        <v>class III obesity</v>
      </c>
      <c r="H199" s="65">
        <f>B192-B199</f>
        <v>0</v>
      </c>
      <c r="I199" s="59" t="s">
        <v>63</v>
      </c>
    </row>
    <row r="200" spans="1:9">
      <c r="A200" s="49">
        <f t="shared" si="77"/>
        <v>41796</v>
      </c>
      <c r="B200" s="20">
        <f t="shared" si="88"/>
        <v>304</v>
      </c>
      <c r="C200" s="10">
        <f t="shared" si="89"/>
        <v>0</v>
      </c>
      <c r="D200" s="10">
        <f t="shared" si="90"/>
        <v>159</v>
      </c>
      <c r="E200" s="11">
        <f t="shared" si="91"/>
        <v>0</v>
      </c>
      <c r="F200" s="12">
        <f t="shared" si="92"/>
        <v>51.369989784267773</v>
      </c>
      <c r="G200" s="13" t="str">
        <f t="shared" si="93"/>
        <v>class III obesity</v>
      </c>
      <c r="H200" s="63"/>
    </row>
    <row r="201" spans="1:9">
      <c r="A201" s="51">
        <f t="shared" si="77"/>
        <v>41797</v>
      </c>
      <c r="B201" s="27">
        <f t="shared" si="88"/>
        <v>304</v>
      </c>
      <c r="C201" s="23">
        <f t="shared" si="89"/>
        <v>0</v>
      </c>
      <c r="D201" s="23">
        <f t="shared" si="90"/>
        <v>159</v>
      </c>
      <c r="E201" s="24">
        <f t="shared" si="91"/>
        <v>0</v>
      </c>
      <c r="F201" s="25">
        <f t="shared" si="92"/>
        <v>51.369989784267773</v>
      </c>
      <c r="G201" s="26" t="str">
        <f t="shared" si="93"/>
        <v>class III obesity</v>
      </c>
      <c r="H201" s="118"/>
      <c r="I201" s="101" t="s">
        <v>115</v>
      </c>
    </row>
    <row r="202" spans="1:9">
      <c r="A202" s="49">
        <f t="shared" si="77"/>
        <v>41798</v>
      </c>
      <c r="B202" s="20">
        <f t="shared" si="88"/>
        <v>304</v>
      </c>
      <c r="C202" s="10">
        <f t="shared" si="89"/>
        <v>0</v>
      </c>
      <c r="D202" s="10">
        <f t="shared" si="90"/>
        <v>159</v>
      </c>
      <c r="E202" s="11">
        <f t="shared" si="91"/>
        <v>0</v>
      </c>
      <c r="F202" s="12">
        <f t="shared" si="92"/>
        <v>51.369989784267773</v>
      </c>
      <c r="G202" s="13" t="str">
        <f t="shared" si="93"/>
        <v>class III obesity</v>
      </c>
      <c r="H202" s="63"/>
    </row>
    <row r="203" spans="1:9">
      <c r="A203" s="50">
        <f t="shared" si="77"/>
        <v>41799</v>
      </c>
      <c r="B203" s="20">
        <f t="shared" si="88"/>
        <v>304</v>
      </c>
      <c r="C203" s="14">
        <f t="shared" si="89"/>
        <v>0</v>
      </c>
      <c r="D203" s="14">
        <f t="shared" si="90"/>
        <v>159</v>
      </c>
      <c r="E203" s="15">
        <f t="shared" si="91"/>
        <v>0</v>
      </c>
      <c r="F203" s="16">
        <f t="shared" si="92"/>
        <v>51.369989784267773</v>
      </c>
      <c r="G203" s="17" t="str">
        <f t="shared" si="93"/>
        <v>class III obesity</v>
      </c>
      <c r="H203" s="70"/>
    </row>
    <row r="204" spans="1:9">
      <c r="A204" s="50">
        <f t="shared" si="77"/>
        <v>41800</v>
      </c>
      <c r="B204" s="20">
        <f t="shared" si="88"/>
        <v>304</v>
      </c>
      <c r="C204" s="14">
        <f t="shared" si="89"/>
        <v>0</v>
      </c>
      <c r="D204" s="14">
        <f t="shared" si="90"/>
        <v>159</v>
      </c>
      <c r="E204" s="15">
        <f t="shared" si="91"/>
        <v>0</v>
      </c>
      <c r="F204" s="16">
        <f t="shared" si="92"/>
        <v>51.369989784267773</v>
      </c>
      <c r="G204" s="17" t="str">
        <f t="shared" si="93"/>
        <v>class III obesity</v>
      </c>
      <c r="H204" s="70"/>
    </row>
    <row r="205" spans="1:9">
      <c r="A205" s="49">
        <f t="shared" si="77"/>
        <v>41801</v>
      </c>
      <c r="B205" s="20">
        <f t="shared" si="88"/>
        <v>304</v>
      </c>
      <c r="C205" s="10">
        <f t="shared" si="89"/>
        <v>0</v>
      </c>
      <c r="D205" s="10">
        <f t="shared" si="90"/>
        <v>159</v>
      </c>
      <c r="E205" s="11">
        <f t="shared" si="91"/>
        <v>0</v>
      </c>
      <c r="F205" s="12">
        <f t="shared" si="92"/>
        <v>51.369989784267773</v>
      </c>
      <c r="G205" s="13" t="str">
        <f t="shared" si="93"/>
        <v>class III obesity</v>
      </c>
      <c r="H205" s="63"/>
    </row>
    <row r="206" spans="1:9">
      <c r="A206" s="48">
        <f t="shared" si="77"/>
        <v>41802</v>
      </c>
      <c r="B206" s="18">
        <f t="shared" si="88"/>
        <v>304</v>
      </c>
      <c r="C206" s="6">
        <f t="shared" si="89"/>
        <v>0</v>
      </c>
      <c r="D206" s="6">
        <f t="shared" si="90"/>
        <v>159</v>
      </c>
      <c r="E206" s="7">
        <f t="shared" si="91"/>
        <v>0</v>
      </c>
      <c r="F206" s="8">
        <f t="shared" si="92"/>
        <v>51.369989784267773</v>
      </c>
      <c r="G206" s="9" t="str">
        <f t="shared" si="93"/>
        <v>class III obesity</v>
      </c>
      <c r="H206" s="65">
        <f>B199-B206</f>
        <v>0</v>
      </c>
      <c r="I206" s="59" t="s">
        <v>64</v>
      </c>
    </row>
    <row r="207" spans="1:9">
      <c r="A207" s="49">
        <f t="shared" si="77"/>
        <v>41803</v>
      </c>
      <c r="B207" s="20">
        <f t="shared" si="88"/>
        <v>304</v>
      </c>
      <c r="C207" s="10">
        <f t="shared" si="89"/>
        <v>0</v>
      </c>
      <c r="D207" s="10">
        <f t="shared" si="90"/>
        <v>159</v>
      </c>
      <c r="E207" s="11">
        <f t="shared" si="91"/>
        <v>0</v>
      </c>
      <c r="F207" s="12">
        <f t="shared" si="92"/>
        <v>51.369989784267773</v>
      </c>
      <c r="G207" s="13" t="str">
        <f t="shared" si="93"/>
        <v>class III obesity</v>
      </c>
      <c r="H207" s="132"/>
    </row>
    <row r="208" spans="1:9">
      <c r="A208" s="49">
        <f t="shared" si="77"/>
        <v>41804</v>
      </c>
      <c r="B208" s="20">
        <f t="shared" si="88"/>
        <v>304</v>
      </c>
      <c r="C208" s="10">
        <f t="shared" si="89"/>
        <v>0</v>
      </c>
      <c r="D208" s="10">
        <f t="shared" si="90"/>
        <v>159</v>
      </c>
      <c r="E208" s="11">
        <f t="shared" si="91"/>
        <v>0</v>
      </c>
      <c r="F208" s="12">
        <f t="shared" si="92"/>
        <v>51.369989784267773</v>
      </c>
      <c r="G208" s="13" t="str">
        <f t="shared" si="93"/>
        <v>class III obesity</v>
      </c>
      <c r="H208" s="63"/>
    </row>
    <row r="209" spans="1:9">
      <c r="A209" s="49">
        <f t="shared" si="77"/>
        <v>41805</v>
      </c>
      <c r="B209" s="20">
        <f t="shared" si="88"/>
        <v>304</v>
      </c>
      <c r="C209" s="10">
        <f t="shared" si="89"/>
        <v>0</v>
      </c>
      <c r="D209" s="10">
        <f t="shared" si="90"/>
        <v>159</v>
      </c>
      <c r="E209" s="11">
        <f t="shared" si="91"/>
        <v>0</v>
      </c>
      <c r="F209" s="12">
        <f t="shared" si="92"/>
        <v>51.369989784267773</v>
      </c>
      <c r="G209" s="13" t="str">
        <f t="shared" si="93"/>
        <v>class III obesity</v>
      </c>
      <c r="H209" s="63"/>
    </row>
    <row r="210" spans="1:9">
      <c r="A210" s="50">
        <f t="shared" si="77"/>
        <v>41806</v>
      </c>
      <c r="B210" s="20">
        <f t="shared" si="88"/>
        <v>304</v>
      </c>
      <c r="C210" s="14">
        <f t="shared" si="89"/>
        <v>0</v>
      </c>
      <c r="D210" s="14">
        <f t="shared" si="90"/>
        <v>159</v>
      </c>
      <c r="E210" s="15">
        <f t="shared" si="91"/>
        <v>0</v>
      </c>
      <c r="F210" s="16">
        <f t="shared" si="92"/>
        <v>51.369989784267773</v>
      </c>
      <c r="G210" s="17" t="str">
        <f t="shared" si="93"/>
        <v>class III obesity</v>
      </c>
      <c r="H210" s="70"/>
    </row>
    <row r="211" spans="1:9">
      <c r="A211" s="50">
        <f t="shared" si="77"/>
        <v>41807</v>
      </c>
      <c r="B211" s="20">
        <f t="shared" si="88"/>
        <v>304</v>
      </c>
      <c r="C211" s="14">
        <f t="shared" si="89"/>
        <v>0</v>
      </c>
      <c r="D211" s="14">
        <f t="shared" si="90"/>
        <v>159</v>
      </c>
      <c r="E211" s="15">
        <f t="shared" si="91"/>
        <v>0</v>
      </c>
      <c r="F211" s="16">
        <f t="shared" si="92"/>
        <v>51.369989784267773</v>
      </c>
      <c r="G211" s="17" t="str">
        <f t="shared" si="93"/>
        <v>class III obesity</v>
      </c>
      <c r="H211" s="70"/>
    </row>
    <row r="212" spans="1:9">
      <c r="A212" s="49">
        <f t="shared" si="77"/>
        <v>41808</v>
      </c>
      <c r="B212" s="20">
        <f t="shared" si="88"/>
        <v>304</v>
      </c>
      <c r="C212" s="10">
        <f t="shared" si="89"/>
        <v>0</v>
      </c>
      <c r="D212" s="10">
        <f t="shared" si="90"/>
        <v>159</v>
      </c>
      <c r="E212" s="11">
        <f t="shared" si="91"/>
        <v>0</v>
      </c>
      <c r="F212" s="12">
        <f t="shared" si="92"/>
        <v>51.369989784267773</v>
      </c>
      <c r="G212" s="13" t="str">
        <f t="shared" si="93"/>
        <v>class III obesity</v>
      </c>
      <c r="H212" s="63"/>
    </row>
    <row r="213" spans="1:9">
      <c r="A213" s="48">
        <f t="shared" ref="A213:A276" si="94">A212+1</f>
        <v>41809</v>
      </c>
      <c r="B213" s="18">
        <f t="shared" si="88"/>
        <v>304</v>
      </c>
      <c r="C213" s="6">
        <f t="shared" si="89"/>
        <v>0</v>
      </c>
      <c r="D213" s="6">
        <f t="shared" si="90"/>
        <v>159</v>
      </c>
      <c r="E213" s="7">
        <f t="shared" si="91"/>
        <v>0</v>
      </c>
      <c r="F213" s="8">
        <f t="shared" si="92"/>
        <v>51.369989784267773</v>
      </c>
      <c r="G213" s="9" t="str">
        <f t="shared" si="93"/>
        <v>class III obesity</v>
      </c>
      <c r="H213" s="65">
        <f>B206-B213</f>
        <v>0</v>
      </c>
      <c r="I213" s="59" t="s">
        <v>65</v>
      </c>
    </row>
    <row r="214" spans="1:9">
      <c r="A214" s="49">
        <f t="shared" si="94"/>
        <v>41810</v>
      </c>
      <c r="B214" s="20">
        <f t="shared" si="88"/>
        <v>304</v>
      </c>
      <c r="C214" s="10">
        <f t="shared" si="89"/>
        <v>0</v>
      </c>
      <c r="D214" s="10">
        <f t="shared" si="90"/>
        <v>159</v>
      </c>
      <c r="E214" s="11">
        <f t="shared" si="91"/>
        <v>0</v>
      </c>
      <c r="F214" s="12">
        <f t="shared" si="92"/>
        <v>51.369989784267773</v>
      </c>
      <c r="G214" s="13" t="str">
        <f t="shared" si="93"/>
        <v>class III obesity</v>
      </c>
      <c r="H214" s="63"/>
    </row>
    <row r="215" spans="1:9">
      <c r="A215" s="49">
        <f t="shared" si="94"/>
        <v>41811</v>
      </c>
      <c r="B215" s="20">
        <f t="shared" si="88"/>
        <v>304</v>
      </c>
      <c r="C215" s="10">
        <f t="shared" si="89"/>
        <v>0</v>
      </c>
      <c r="D215" s="10">
        <f t="shared" si="90"/>
        <v>159</v>
      </c>
      <c r="E215" s="11">
        <f t="shared" si="91"/>
        <v>0</v>
      </c>
      <c r="F215" s="12">
        <f t="shared" si="92"/>
        <v>51.369989784267773</v>
      </c>
      <c r="G215" s="13" t="str">
        <f t="shared" si="93"/>
        <v>class III obesity</v>
      </c>
      <c r="H215" s="63"/>
    </row>
    <row r="216" spans="1:9">
      <c r="A216" s="49">
        <f t="shared" si="94"/>
        <v>41812</v>
      </c>
      <c r="B216" s="20">
        <f t="shared" si="88"/>
        <v>304</v>
      </c>
      <c r="C216" s="10">
        <f t="shared" si="89"/>
        <v>0</v>
      </c>
      <c r="D216" s="10">
        <f t="shared" si="90"/>
        <v>159</v>
      </c>
      <c r="E216" s="11">
        <f t="shared" si="91"/>
        <v>0</v>
      </c>
      <c r="F216" s="12">
        <f t="shared" si="92"/>
        <v>51.369989784267773</v>
      </c>
      <c r="G216" s="13" t="str">
        <f t="shared" si="93"/>
        <v>class III obesity</v>
      </c>
      <c r="H216" s="63"/>
    </row>
    <row r="217" spans="1:9">
      <c r="A217" s="50">
        <f t="shared" si="94"/>
        <v>41813</v>
      </c>
      <c r="B217" s="20">
        <f t="shared" si="88"/>
        <v>304</v>
      </c>
      <c r="C217" s="14">
        <f t="shared" si="89"/>
        <v>0</v>
      </c>
      <c r="D217" s="14">
        <f t="shared" si="90"/>
        <v>159</v>
      </c>
      <c r="E217" s="15">
        <f t="shared" si="91"/>
        <v>0</v>
      </c>
      <c r="F217" s="16">
        <f t="shared" si="92"/>
        <v>51.369989784267773</v>
      </c>
      <c r="G217" s="17" t="str">
        <f t="shared" si="93"/>
        <v>class III obesity</v>
      </c>
      <c r="H217" s="70"/>
    </row>
    <row r="218" spans="1:9">
      <c r="A218" s="50">
        <f t="shared" si="94"/>
        <v>41814</v>
      </c>
      <c r="B218" s="20">
        <f t="shared" si="88"/>
        <v>304</v>
      </c>
      <c r="C218" s="14">
        <f t="shared" si="89"/>
        <v>0</v>
      </c>
      <c r="D218" s="14">
        <f t="shared" si="90"/>
        <v>159</v>
      </c>
      <c r="E218" s="15">
        <f t="shared" si="91"/>
        <v>0</v>
      </c>
      <c r="F218" s="16">
        <f t="shared" si="92"/>
        <v>51.369989784267773</v>
      </c>
      <c r="G218" s="17" t="str">
        <f t="shared" si="93"/>
        <v>class III obesity</v>
      </c>
      <c r="H218" s="70"/>
    </row>
    <row r="219" spans="1:9">
      <c r="A219" s="49">
        <f t="shared" si="94"/>
        <v>41815</v>
      </c>
      <c r="B219" s="20">
        <f t="shared" si="88"/>
        <v>304</v>
      </c>
      <c r="C219" s="10">
        <f t="shared" si="89"/>
        <v>0</v>
      </c>
      <c r="D219" s="10">
        <f t="shared" si="90"/>
        <v>159</v>
      </c>
      <c r="E219" s="11">
        <f t="shared" si="91"/>
        <v>0</v>
      </c>
      <c r="F219" s="12">
        <f t="shared" si="92"/>
        <v>51.369989784267773</v>
      </c>
      <c r="G219" s="13" t="str">
        <f t="shared" si="93"/>
        <v>class III obesity</v>
      </c>
      <c r="H219" s="63"/>
    </row>
    <row r="220" spans="1:9">
      <c r="A220" s="48">
        <f t="shared" si="94"/>
        <v>41816</v>
      </c>
      <c r="B220" s="18">
        <f t="shared" si="88"/>
        <v>304</v>
      </c>
      <c r="C220" s="6">
        <f t="shared" si="89"/>
        <v>0</v>
      </c>
      <c r="D220" s="6">
        <f t="shared" si="90"/>
        <v>159</v>
      </c>
      <c r="E220" s="7">
        <f t="shared" si="91"/>
        <v>0</v>
      </c>
      <c r="F220" s="8">
        <f t="shared" si="92"/>
        <v>51.369989784267773</v>
      </c>
      <c r="G220" s="9" t="str">
        <f t="shared" si="93"/>
        <v>class III obesity</v>
      </c>
      <c r="H220" s="65">
        <f>B213-B220</f>
        <v>0</v>
      </c>
      <c r="I220" s="59" t="s">
        <v>66</v>
      </c>
    </row>
    <row r="221" spans="1:9">
      <c r="A221" s="49">
        <f t="shared" si="94"/>
        <v>41817</v>
      </c>
      <c r="B221" s="20">
        <f t="shared" si="88"/>
        <v>304</v>
      </c>
      <c r="C221" s="10">
        <f t="shared" si="89"/>
        <v>0</v>
      </c>
      <c r="D221" s="10">
        <f t="shared" si="90"/>
        <v>159</v>
      </c>
      <c r="E221" s="11">
        <f t="shared" si="91"/>
        <v>0</v>
      </c>
      <c r="F221" s="12">
        <f t="shared" si="92"/>
        <v>51.369989784267773</v>
      </c>
      <c r="G221" s="13" t="str">
        <f t="shared" si="93"/>
        <v>class III obesity</v>
      </c>
      <c r="H221" s="63"/>
    </row>
    <row r="222" spans="1:9">
      <c r="A222" s="49">
        <f t="shared" si="94"/>
        <v>41818</v>
      </c>
      <c r="B222" s="20">
        <f t="shared" si="88"/>
        <v>304</v>
      </c>
      <c r="C222" s="10">
        <f t="shared" si="89"/>
        <v>0</v>
      </c>
      <c r="D222" s="10">
        <f t="shared" si="90"/>
        <v>159</v>
      </c>
      <c r="E222" s="11">
        <f t="shared" si="91"/>
        <v>0</v>
      </c>
      <c r="F222" s="12">
        <f t="shared" si="92"/>
        <v>51.369989784267773</v>
      </c>
      <c r="G222" s="13" t="str">
        <f t="shared" si="93"/>
        <v>class III obesity</v>
      </c>
      <c r="H222" s="63"/>
    </row>
    <row r="223" spans="1:9">
      <c r="A223" s="49">
        <f t="shared" si="94"/>
        <v>41819</v>
      </c>
      <c r="B223" s="20">
        <f t="shared" si="88"/>
        <v>304</v>
      </c>
      <c r="C223" s="10">
        <f t="shared" si="89"/>
        <v>0</v>
      </c>
      <c r="D223" s="10">
        <f t="shared" si="90"/>
        <v>159</v>
      </c>
      <c r="E223" s="11">
        <f t="shared" si="91"/>
        <v>0</v>
      </c>
      <c r="F223" s="12">
        <f t="shared" si="92"/>
        <v>51.369989784267773</v>
      </c>
      <c r="G223" s="13" t="str">
        <f t="shared" si="93"/>
        <v>class III obesity</v>
      </c>
      <c r="H223" s="63"/>
    </row>
    <row r="224" spans="1:9">
      <c r="A224" s="50">
        <f t="shared" si="94"/>
        <v>41820</v>
      </c>
      <c r="B224" s="20">
        <f t="shared" si="88"/>
        <v>304</v>
      </c>
      <c r="C224" s="14">
        <f t="shared" si="89"/>
        <v>0</v>
      </c>
      <c r="D224" s="14">
        <f t="shared" si="90"/>
        <v>159</v>
      </c>
      <c r="E224" s="15">
        <f t="shared" si="91"/>
        <v>0</v>
      </c>
      <c r="F224" s="16">
        <f t="shared" si="92"/>
        <v>51.369989784267773</v>
      </c>
      <c r="G224" s="17" t="str">
        <f t="shared" si="93"/>
        <v>class III obesity</v>
      </c>
      <c r="H224" s="70"/>
    </row>
    <row r="225" spans="1:9">
      <c r="A225" s="50">
        <f t="shared" si="94"/>
        <v>41821</v>
      </c>
      <c r="B225" s="20">
        <f t="shared" si="88"/>
        <v>304</v>
      </c>
      <c r="C225" s="14">
        <f t="shared" si="89"/>
        <v>0</v>
      </c>
      <c r="D225" s="14">
        <f t="shared" si="90"/>
        <v>159</v>
      </c>
      <c r="E225" s="15">
        <f t="shared" si="91"/>
        <v>0</v>
      </c>
      <c r="F225" s="16">
        <f t="shared" si="92"/>
        <v>51.369989784267773</v>
      </c>
      <c r="G225" s="17" t="str">
        <f t="shared" si="93"/>
        <v>class III obesity</v>
      </c>
      <c r="H225" s="70"/>
    </row>
    <row r="226" spans="1:9">
      <c r="A226" s="49">
        <f t="shared" si="94"/>
        <v>41822</v>
      </c>
      <c r="B226" s="20">
        <f t="shared" si="88"/>
        <v>304</v>
      </c>
      <c r="C226" s="10">
        <f t="shared" si="89"/>
        <v>0</v>
      </c>
      <c r="D226" s="10">
        <f t="shared" si="90"/>
        <v>159</v>
      </c>
      <c r="E226" s="11">
        <f t="shared" si="91"/>
        <v>0</v>
      </c>
      <c r="F226" s="12">
        <f t="shared" si="92"/>
        <v>51.369989784267773</v>
      </c>
      <c r="G226" s="13" t="str">
        <f t="shared" si="93"/>
        <v>class III obesity</v>
      </c>
      <c r="H226" s="63"/>
    </row>
    <row r="227" spans="1:9">
      <c r="A227" s="48">
        <f t="shared" si="94"/>
        <v>41823</v>
      </c>
      <c r="B227" s="18">
        <f t="shared" si="88"/>
        <v>304</v>
      </c>
      <c r="C227" s="6">
        <f t="shared" si="89"/>
        <v>0</v>
      </c>
      <c r="D227" s="6">
        <f t="shared" si="90"/>
        <v>159</v>
      </c>
      <c r="E227" s="7">
        <f t="shared" si="91"/>
        <v>0</v>
      </c>
      <c r="F227" s="8">
        <f t="shared" si="92"/>
        <v>51.369989784267773</v>
      </c>
      <c r="G227" s="9" t="str">
        <f t="shared" si="93"/>
        <v>class III obesity</v>
      </c>
      <c r="H227" s="65">
        <f>B220-B227</f>
        <v>0</v>
      </c>
      <c r="I227" s="59" t="s">
        <v>67</v>
      </c>
    </row>
    <row r="228" spans="1:9">
      <c r="A228" s="49">
        <f t="shared" si="94"/>
        <v>41824</v>
      </c>
      <c r="B228" s="20">
        <f t="shared" si="88"/>
        <v>304</v>
      </c>
      <c r="C228" s="10">
        <f t="shared" si="89"/>
        <v>0</v>
      </c>
      <c r="D228" s="10">
        <f t="shared" si="90"/>
        <v>159</v>
      </c>
      <c r="E228" s="11">
        <f t="shared" si="91"/>
        <v>0</v>
      </c>
      <c r="F228" s="12">
        <f t="shared" si="92"/>
        <v>51.369989784267773</v>
      </c>
      <c r="G228" s="13" t="str">
        <f t="shared" si="93"/>
        <v>class III obesity</v>
      </c>
      <c r="H228" s="63"/>
    </row>
    <row r="229" spans="1:9">
      <c r="A229" s="49">
        <f t="shared" si="94"/>
        <v>41825</v>
      </c>
      <c r="B229" s="20">
        <f t="shared" si="88"/>
        <v>304</v>
      </c>
      <c r="C229" s="10">
        <f t="shared" si="89"/>
        <v>0</v>
      </c>
      <c r="D229" s="10">
        <f t="shared" si="90"/>
        <v>159</v>
      </c>
      <c r="E229" s="11">
        <f t="shared" si="91"/>
        <v>0</v>
      </c>
      <c r="F229" s="12">
        <f t="shared" si="92"/>
        <v>51.369989784267773</v>
      </c>
      <c r="G229" s="13" t="str">
        <f t="shared" si="93"/>
        <v>class III obesity</v>
      </c>
      <c r="H229" s="63"/>
    </row>
    <row r="230" spans="1:9">
      <c r="A230" s="51">
        <f t="shared" si="94"/>
        <v>41826</v>
      </c>
      <c r="B230" s="27">
        <f t="shared" si="88"/>
        <v>304</v>
      </c>
      <c r="C230" s="23">
        <f t="shared" si="89"/>
        <v>0</v>
      </c>
      <c r="D230" s="23">
        <f t="shared" si="90"/>
        <v>159</v>
      </c>
      <c r="E230" s="24">
        <f t="shared" si="91"/>
        <v>0</v>
      </c>
      <c r="F230" s="25">
        <f t="shared" si="92"/>
        <v>51.369989784267773</v>
      </c>
      <c r="G230" s="26" t="str">
        <f t="shared" si="93"/>
        <v>class III obesity</v>
      </c>
      <c r="H230" s="118"/>
      <c r="I230" s="101" t="s">
        <v>116</v>
      </c>
    </row>
    <row r="231" spans="1:9">
      <c r="A231" s="50">
        <f t="shared" si="94"/>
        <v>41827</v>
      </c>
      <c r="B231" s="20">
        <f t="shared" si="88"/>
        <v>304</v>
      </c>
      <c r="C231" s="14">
        <f t="shared" si="89"/>
        <v>0</v>
      </c>
      <c r="D231" s="14">
        <f t="shared" si="90"/>
        <v>159</v>
      </c>
      <c r="E231" s="15">
        <f t="shared" si="91"/>
        <v>0</v>
      </c>
      <c r="F231" s="16">
        <f t="shared" si="92"/>
        <v>51.369989784267773</v>
      </c>
      <c r="G231" s="17" t="str">
        <f t="shared" si="93"/>
        <v>class III obesity</v>
      </c>
      <c r="H231" s="70"/>
    </row>
    <row r="232" spans="1:9">
      <c r="A232" s="50">
        <f t="shared" si="94"/>
        <v>41828</v>
      </c>
      <c r="B232" s="20">
        <f t="shared" si="88"/>
        <v>304</v>
      </c>
      <c r="C232" s="14">
        <f t="shared" si="89"/>
        <v>0</v>
      </c>
      <c r="D232" s="14">
        <f t="shared" si="90"/>
        <v>159</v>
      </c>
      <c r="E232" s="15">
        <f t="shared" si="91"/>
        <v>0</v>
      </c>
      <c r="F232" s="16">
        <f t="shared" si="92"/>
        <v>51.369989784267773</v>
      </c>
      <c r="G232" s="17" t="str">
        <f t="shared" si="93"/>
        <v>class III obesity</v>
      </c>
      <c r="H232" s="70"/>
    </row>
    <row r="233" spans="1:9">
      <c r="A233" s="49">
        <f t="shared" si="94"/>
        <v>41829</v>
      </c>
      <c r="B233" s="20">
        <f t="shared" si="88"/>
        <v>304</v>
      </c>
      <c r="C233" s="10">
        <f t="shared" si="89"/>
        <v>0</v>
      </c>
      <c r="D233" s="10">
        <f t="shared" si="90"/>
        <v>159</v>
      </c>
      <c r="E233" s="11">
        <f t="shared" si="91"/>
        <v>0</v>
      </c>
      <c r="F233" s="12">
        <f t="shared" si="92"/>
        <v>51.369989784267773</v>
      </c>
      <c r="G233" s="13" t="str">
        <f t="shared" si="93"/>
        <v>class III obesity</v>
      </c>
      <c r="H233" s="63"/>
    </row>
    <row r="234" spans="1:9">
      <c r="A234" s="48">
        <f t="shared" si="94"/>
        <v>41830</v>
      </c>
      <c r="B234" s="18">
        <f t="shared" si="88"/>
        <v>304</v>
      </c>
      <c r="C234" s="6">
        <f t="shared" si="89"/>
        <v>0</v>
      </c>
      <c r="D234" s="6">
        <f t="shared" si="90"/>
        <v>159</v>
      </c>
      <c r="E234" s="7">
        <f t="shared" si="91"/>
        <v>0</v>
      </c>
      <c r="F234" s="8">
        <f t="shared" si="92"/>
        <v>51.369989784267773</v>
      </c>
      <c r="G234" s="9" t="str">
        <f t="shared" si="93"/>
        <v>class III obesity</v>
      </c>
      <c r="H234" s="65">
        <f>B227-B234</f>
        <v>0</v>
      </c>
      <c r="I234" s="59" t="s">
        <v>68</v>
      </c>
    </row>
    <row r="235" spans="1:9">
      <c r="A235" s="49">
        <f t="shared" si="94"/>
        <v>41831</v>
      </c>
      <c r="B235" s="20">
        <f t="shared" si="88"/>
        <v>304</v>
      </c>
      <c r="C235" s="10">
        <f t="shared" si="89"/>
        <v>0</v>
      </c>
      <c r="D235" s="10">
        <f t="shared" si="90"/>
        <v>159</v>
      </c>
      <c r="E235" s="11">
        <f t="shared" si="91"/>
        <v>0</v>
      </c>
      <c r="F235" s="12">
        <f t="shared" si="92"/>
        <v>51.369989784267773</v>
      </c>
      <c r="G235" s="13" t="str">
        <f t="shared" si="93"/>
        <v>class III obesity</v>
      </c>
      <c r="H235" s="63"/>
    </row>
    <row r="236" spans="1:9">
      <c r="A236" s="49">
        <f t="shared" si="94"/>
        <v>41832</v>
      </c>
      <c r="B236" s="20">
        <f t="shared" si="88"/>
        <v>304</v>
      </c>
      <c r="C236" s="10">
        <f t="shared" si="89"/>
        <v>0</v>
      </c>
      <c r="D236" s="10">
        <f t="shared" si="90"/>
        <v>159</v>
      </c>
      <c r="E236" s="11">
        <f t="shared" si="91"/>
        <v>0</v>
      </c>
      <c r="F236" s="12">
        <f t="shared" si="92"/>
        <v>51.369989784267773</v>
      </c>
      <c r="G236" s="13" t="str">
        <f t="shared" si="93"/>
        <v>class III obesity</v>
      </c>
      <c r="H236" s="63"/>
    </row>
    <row r="237" spans="1:9">
      <c r="A237" s="49">
        <f t="shared" si="94"/>
        <v>41833</v>
      </c>
      <c r="B237" s="20">
        <f t="shared" si="88"/>
        <v>304</v>
      </c>
      <c r="C237" s="10">
        <f t="shared" si="89"/>
        <v>0</v>
      </c>
      <c r="D237" s="10">
        <f t="shared" si="90"/>
        <v>159</v>
      </c>
      <c r="E237" s="11">
        <f t="shared" si="91"/>
        <v>0</v>
      </c>
      <c r="F237" s="12">
        <f t="shared" si="92"/>
        <v>51.369989784267773</v>
      </c>
      <c r="G237" s="13" t="str">
        <f t="shared" si="93"/>
        <v>class III obesity</v>
      </c>
      <c r="H237" s="63"/>
    </row>
    <row r="238" spans="1:9">
      <c r="A238" s="50">
        <f t="shared" si="94"/>
        <v>41834</v>
      </c>
      <c r="B238" s="20">
        <f t="shared" si="88"/>
        <v>304</v>
      </c>
      <c r="C238" s="14">
        <f t="shared" si="89"/>
        <v>0</v>
      </c>
      <c r="D238" s="14">
        <f t="shared" si="90"/>
        <v>159</v>
      </c>
      <c r="E238" s="15">
        <f t="shared" si="91"/>
        <v>0</v>
      </c>
      <c r="F238" s="16">
        <f t="shared" si="92"/>
        <v>51.369989784267773</v>
      </c>
      <c r="G238" s="17" t="str">
        <f t="shared" si="93"/>
        <v>class III obesity</v>
      </c>
      <c r="H238" s="70"/>
    </row>
    <row r="239" spans="1:9">
      <c r="A239" s="50">
        <f t="shared" si="94"/>
        <v>41835</v>
      </c>
      <c r="B239" s="20">
        <f t="shared" si="88"/>
        <v>304</v>
      </c>
      <c r="C239" s="14">
        <f t="shared" si="89"/>
        <v>0</v>
      </c>
      <c r="D239" s="14">
        <f t="shared" si="90"/>
        <v>159</v>
      </c>
      <c r="E239" s="15">
        <f t="shared" si="91"/>
        <v>0</v>
      </c>
      <c r="F239" s="16">
        <f t="shared" si="92"/>
        <v>51.369989784267773</v>
      </c>
      <c r="G239" s="17" t="str">
        <f t="shared" si="93"/>
        <v>class III obesity</v>
      </c>
      <c r="H239" s="70"/>
    </row>
    <row r="240" spans="1:9">
      <c r="A240" s="49">
        <f t="shared" si="94"/>
        <v>41836</v>
      </c>
      <c r="B240" s="20">
        <f t="shared" si="88"/>
        <v>304</v>
      </c>
      <c r="C240" s="10">
        <f t="shared" si="89"/>
        <v>0</v>
      </c>
      <c r="D240" s="10">
        <f t="shared" si="90"/>
        <v>159</v>
      </c>
      <c r="E240" s="11">
        <f t="shared" si="91"/>
        <v>0</v>
      </c>
      <c r="F240" s="12">
        <f t="shared" si="92"/>
        <v>51.369989784267773</v>
      </c>
      <c r="G240" s="13" t="str">
        <f t="shared" si="93"/>
        <v>class III obesity</v>
      </c>
      <c r="H240" s="63"/>
    </row>
    <row r="241" spans="1:9">
      <c r="A241" s="48">
        <f t="shared" si="94"/>
        <v>41837</v>
      </c>
      <c r="B241" s="18">
        <f t="shared" si="88"/>
        <v>304</v>
      </c>
      <c r="C241" s="6">
        <f t="shared" si="89"/>
        <v>0</v>
      </c>
      <c r="D241" s="6">
        <f t="shared" si="90"/>
        <v>159</v>
      </c>
      <c r="E241" s="7">
        <f t="shared" si="91"/>
        <v>0</v>
      </c>
      <c r="F241" s="8">
        <f t="shared" si="92"/>
        <v>51.369989784267773</v>
      </c>
      <c r="G241" s="9" t="str">
        <f t="shared" si="93"/>
        <v>class III obesity</v>
      </c>
      <c r="H241" s="65">
        <f>B234-B241</f>
        <v>0</v>
      </c>
      <c r="I241" s="59" t="s">
        <v>69</v>
      </c>
    </row>
    <row r="242" spans="1:9">
      <c r="A242" s="49">
        <f t="shared" si="94"/>
        <v>41838</v>
      </c>
      <c r="B242" s="20">
        <f t="shared" si="88"/>
        <v>304</v>
      </c>
      <c r="C242" s="10">
        <f t="shared" si="89"/>
        <v>0</v>
      </c>
      <c r="D242" s="10">
        <f t="shared" si="90"/>
        <v>159</v>
      </c>
      <c r="E242" s="11">
        <f t="shared" si="91"/>
        <v>0</v>
      </c>
      <c r="F242" s="12">
        <f t="shared" si="92"/>
        <v>51.369989784267773</v>
      </c>
      <c r="G242" s="13" t="str">
        <f t="shared" si="93"/>
        <v>class III obesity</v>
      </c>
      <c r="H242" s="63"/>
    </row>
    <row r="243" spans="1:9">
      <c r="A243" s="49">
        <f t="shared" si="94"/>
        <v>41839</v>
      </c>
      <c r="B243" s="20">
        <f t="shared" si="88"/>
        <v>304</v>
      </c>
      <c r="C243" s="10">
        <f t="shared" si="89"/>
        <v>0</v>
      </c>
      <c r="D243" s="10">
        <f t="shared" si="90"/>
        <v>159</v>
      </c>
      <c r="E243" s="11">
        <f t="shared" si="91"/>
        <v>0</v>
      </c>
      <c r="F243" s="12">
        <f t="shared" si="92"/>
        <v>51.369989784267773</v>
      </c>
      <c r="G243" s="13" t="str">
        <f t="shared" si="93"/>
        <v>class III obesity</v>
      </c>
      <c r="H243" s="63"/>
    </row>
    <row r="244" spans="1:9">
      <c r="A244" s="49">
        <f t="shared" si="94"/>
        <v>41840</v>
      </c>
      <c r="B244" s="20">
        <f t="shared" si="88"/>
        <v>304</v>
      </c>
      <c r="C244" s="10">
        <f t="shared" si="89"/>
        <v>0</v>
      </c>
      <c r="D244" s="10">
        <f t="shared" si="90"/>
        <v>159</v>
      </c>
      <c r="E244" s="11">
        <f t="shared" si="91"/>
        <v>0</v>
      </c>
      <c r="F244" s="12">
        <f t="shared" si="92"/>
        <v>51.369989784267773</v>
      </c>
      <c r="G244" s="13" t="str">
        <f t="shared" si="93"/>
        <v>class III obesity</v>
      </c>
      <c r="H244" s="63"/>
    </row>
    <row r="245" spans="1:9">
      <c r="A245" s="50">
        <f t="shared" si="94"/>
        <v>41841</v>
      </c>
      <c r="B245" s="20">
        <f t="shared" si="88"/>
        <v>304</v>
      </c>
      <c r="C245" s="14">
        <f t="shared" si="89"/>
        <v>0</v>
      </c>
      <c r="D245" s="14">
        <f t="shared" si="90"/>
        <v>159</v>
      </c>
      <c r="E245" s="15">
        <f t="shared" si="91"/>
        <v>0</v>
      </c>
      <c r="F245" s="16">
        <f t="shared" si="92"/>
        <v>51.369989784267773</v>
      </c>
      <c r="G245" s="17" t="str">
        <f t="shared" si="93"/>
        <v>class III obesity</v>
      </c>
      <c r="H245" s="70"/>
    </row>
    <row r="246" spans="1:9">
      <c r="A246" s="50">
        <f t="shared" si="94"/>
        <v>41842</v>
      </c>
      <c r="B246" s="20">
        <f t="shared" si="88"/>
        <v>304</v>
      </c>
      <c r="C246" s="14">
        <f t="shared" si="89"/>
        <v>0</v>
      </c>
      <c r="D246" s="14">
        <f t="shared" si="90"/>
        <v>159</v>
      </c>
      <c r="E246" s="15">
        <f t="shared" si="91"/>
        <v>0</v>
      </c>
      <c r="F246" s="16">
        <f t="shared" si="92"/>
        <v>51.369989784267773</v>
      </c>
      <c r="G246" s="17" t="str">
        <f t="shared" si="93"/>
        <v>class III obesity</v>
      </c>
      <c r="H246" s="70"/>
    </row>
    <row r="247" spans="1:9">
      <c r="A247" s="49">
        <f t="shared" si="94"/>
        <v>41843</v>
      </c>
      <c r="B247" s="20">
        <f t="shared" ref="B247:B310" si="95">B246</f>
        <v>304</v>
      </c>
      <c r="C247" s="10">
        <f t="shared" si="89"/>
        <v>0</v>
      </c>
      <c r="D247" s="10">
        <f t="shared" si="90"/>
        <v>159</v>
      </c>
      <c r="E247" s="11">
        <f t="shared" si="91"/>
        <v>0</v>
      </c>
      <c r="F247" s="12">
        <f t="shared" si="92"/>
        <v>51.369989784267773</v>
      </c>
      <c r="G247" s="13" t="str">
        <f t="shared" si="93"/>
        <v>class III obesity</v>
      </c>
      <c r="H247" s="63"/>
    </row>
    <row r="248" spans="1:9">
      <c r="A248" s="48">
        <f t="shared" si="94"/>
        <v>41844</v>
      </c>
      <c r="B248" s="18">
        <f t="shared" si="95"/>
        <v>304</v>
      </c>
      <c r="C248" s="6">
        <f t="shared" si="89"/>
        <v>0</v>
      </c>
      <c r="D248" s="6">
        <f t="shared" si="90"/>
        <v>159</v>
      </c>
      <c r="E248" s="7">
        <f t="shared" si="91"/>
        <v>0</v>
      </c>
      <c r="F248" s="8">
        <f t="shared" si="92"/>
        <v>51.369989784267773</v>
      </c>
      <c r="G248" s="9" t="str">
        <f t="shared" si="93"/>
        <v>class III obesity</v>
      </c>
      <c r="H248" s="65">
        <f>B241-B248</f>
        <v>0</v>
      </c>
      <c r="I248" s="59" t="s">
        <v>70</v>
      </c>
    </row>
    <row r="249" spans="1:9">
      <c r="A249" s="49">
        <f t="shared" si="94"/>
        <v>41845</v>
      </c>
      <c r="B249" s="20">
        <f t="shared" si="95"/>
        <v>304</v>
      </c>
      <c r="C249" s="10">
        <f t="shared" si="89"/>
        <v>0</v>
      </c>
      <c r="D249" s="10">
        <f t="shared" si="90"/>
        <v>159</v>
      </c>
      <c r="E249" s="11">
        <f t="shared" si="91"/>
        <v>0</v>
      </c>
      <c r="F249" s="12">
        <f t="shared" si="92"/>
        <v>51.369989784267773</v>
      </c>
      <c r="G249" s="13" t="str">
        <f t="shared" si="93"/>
        <v>class III obesity</v>
      </c>
      <c r="H249" s="63"/>
    </row>
    <row r="250" spans="1:9">
      <c r="A250" s="49">
        <f t="shared" si="94"/>
        <v>41846</v>
      </c>
      <c r="B250" s="20">
        <f t="shared" si="95"/>
        <v>304</v>
      </c>
      <c r="C250" s="10">
        <f t="shared" si="89"/>
        <v>0</v>
      </c>
      <c r="D250" s="10">
        <f t="shared" si="90"/>
        <v>159</v>
      </c>
      <c r="E250" s="11">
        <f t="shared" si="91"/>
        <v>0</v>
      </c>
      <c r="F250" s="12">
        <f t="shared" si="92"/>
        <v>51.369989784267773</v>
      </c>
      <c r="G250" s="13" t="str">
        <f t="shared" si="93"/>
        <v>class III obesity</v>
      </c>
      <c r="H250" s="63"/>
    </row>
    <row r="251" spans="1:9">
      <c r="A251" s="49">
        <f t="shared" si="94"/>
        <v>41847</v>
      </c>
      <c r="B251" s="20">
        <f t="shared" si="95"/>
        <v>304</v>
      </c>
      <c r="C251" s="10">
        <f t="shared" si="89"/>
        <v>0</v>
      </c>
      <c r="D251" s="10">
        <f t="shared" si="90"/>
        <v>159</v>
      </c>
      <c r="E251" s="11">
        <f t="shared" si="91"/>
        <v>0</v>
      </c>
      <c r="F251" s="12">
        <f t="shared" si="92"/>
        <v>51.369989784267773</v>
      </c>
      <c r="G251" s="13" t="str">
        <f t="shared" si="93"/>
        <v>class III obesity</v>
      </c>
      <c r="H251" s="63"/>
    </row>
    <row r="252" spans="1:9">
      <c r="A252" s="50">
        <f t="shared" si="94"/>
        <v>41848</v>
      </c>
      <c r="B252" s="20">
        <f t="shared" si="95"/>
        <v>304</v>
      </c>
      <c r="C252" s="14">
        <f t="shared" si="89"/>
        <v>0</v>
      </c>
      <c r="D252" s="14">
        <f t="shared" si="90"/>
        <v>159</v>
      </c>
      <c r="E252" s="15">
        <f t="shared" si="91"/>
        <v>0</v>
      </c>
      <c r="F252" s="16">
        <f t="shared" si="92"/>
        <v>51.369989784267773</v>
      </c>
      <c r="G252" s="17" t="str">
        <f t="shared" si="93"/>
        <v>class III obesity</v>
      </c>
      <c r="H252" s="70"/>
    </row>
    <row r="253" spans="1:9">
      <c r="A253" s="50">
        <f t="shared" si="94"/>
        <v>41849</v>
      </c>
      <c r="B253" s="20">
        <f t="shared" si="95"/>
        <v>304</v>
      </c>
      <c r="C253" s="14">
        <f t="shared" si="89"/>
        <v>0</v>
      </c>
      <c r="D253" s="14">
        <f t="shared" si="90"/>
        <v>159</v>
      </c>
      <c r="E253" s="15">
        <f t="shared" si="91"/>
        <v>0</v>
      </c>
      <c r="F253" s="16">
        <f t="shared" si="92"/>
        <v>51.369989784267773</v>
      </c>
      <c r="G253" s="17" t="str">
        <f t="shared" si="93"/>
        <v>class III obesity</v>
      </c>
      <c r="H253" s="70"/>
    </row>
    <row r="254" spans="1:9">
      <c r="A254" s="49">
        <f t="shared" si="94"/>
        <v>41850</v>
      </c>
      <c r="B254" s="20">
        <f t="shared" si="95"/>
        <v>304</v>
      </c>
      <c r="C254" s="10">
        <f t="shared" si="89"/>
        <v>0</v>
      </c>
      <c r="D254" s="10">
        <f t="shared" si="90"/>
        <v>159</v>
      </c>
      <c r="E254" s="11">
        <f t="shared" si="91"/>
        <v>0</v>
      </c>
      <c r="F254" s="12">
        <f t="shared" si="92"/>
        <v>51.369989784267773</v>
      </c>
      <c r="G254" s="13" t="str">
        <f t="shared" si="93"/>
        <v>class III obesity</v>
      </c>
      <c r="H254" s="63"/>
    </row>
    <row r="255" spans="1:9">
      <c r="A255" s="48">
        <f t="shared" si="94"/>
        <v>41851</v>
      </c>
      <c r="B255" s="18">
        <f t="shared" si="95"/>
        <v>304</v>
      </c>
      <c r="C255" s="6">
        <f t="shared" ref="C255:C318" si="96">$B$1-B255</f>
        <v>0</v>
      </c>
      <c r="D255" s="6">
        <f t="shared" ref="D255:D318" si="97">B255-$C$1</f>
        <v>159</v>
      </c>
      <c r="E255" s="7">
        <f t="shared" ref="E255:E318" si="98">C255/ToLose</f>
        <v>0</v>
      </c>
      <c r="F255" s="8">
        <f t="shared" ref="F255:F318" si="99">B255/(height^2)*703</f>
        <v>51.369989784267773</v>
      </c>
      <c r="G255" s="9" t="str">
        <f t="shared" ref="G255:G318" si="100">IF(F255&lt;18.5,"underweight",IF(F255&lt;25,"normal",IF(F255&lt;30,"overweight",IF(F255&lt;35,"class I obesity",IF(F255&lt;40,"class II obesity", "class III obesity")))))</f>
        <v>class III obesity</v>
      </c>
      <c r="H255" s="65">
        <f>B248-B255</f>
        <v>0</v>
      </c>
      <c r="I255" s="59" t="s">
        <v>71</v>
      </c>
    </row>
    <row r="256" spans="1:9">
      <c r="A256" s="49">
        <f t="shared" si="94"/>
        <v>41852</v>
      </c>
      <c r="B256" s="20">
        <f t="shared" si="95"/>
        <v>304</v>
      </c>
      <c r="C256" s="10">
        <f t="shared" si="96"/>
        <v>0</v>
      </c>
      <c r="D256" s="10">
        <f t="shared" si="97"/>
        <v>159</v>
      </c>
      <c r="E256" s="11">
        <f t="shared" si="98"/>
        <v>0</v>
      </c>
      <c r="F256" s="12">
        <f t="shared" si="99"/>
        <v>51.369989784267773</v>
      </c>
      <c r="G256" s="13" t="str">
        <f t="shared" si="100"/>
        <v>class III obesity</v>
      </c>
      <c r="H256" s="63"/>
    </row>
    <row r="257" spans="1:9">
      <c r="A257" s="49">
        <f t="shared" si="94"/>
        <v>41853</v>
      </c>
      <c r="B257" s="20">
        <f t="shared" si="95"/>
        <v>304</v>
      </c>
      <c r="C257" s="10">
        <f t="shared" si="96"/>
        <v>0</v>
      </c>
      <c r="D257" s="10">
        <f t="shared" si="97"/>
        <v>159</v>
      </c>
      <c r="E257" s="11">
        <f t="shared" si="98"/>
        <v>0</v>
      </c>
      <c r="F257" s="12">
        <f t="shared" si="99"/>
        <v>51.369989784267773</v>
      </c>
      <c r="G257" s="13" t="str">
        <f t="shared" si="100"/>
        <v>class III obesity</v>
      </c>
      <c r="H257" s="63"/>
    </row>
    <row r="258" spans="1:9">
      <c r="A258" s="49">
        <f t="shared" si="94"/>
        <v>41854</v>
      </c>
      <c r="B258" s="20">
        <f t="shared" si="95"/>
        <v>304</v>
      </c>
      <c r="C258" s="10">
        <f t="shared" si="96"/>
        <v>0</v>
      </c>
      <c r="D258" s="10">
        <f t="shared" si="97"/>
        <v>159</v>
      </c>
      <c r="E258" s="11">
        <f t="shared" si="98"/>
        <v>0</v>
      </c>
      <c r="F258" s="12">
        <f t="shared" si="99"/>
        <v>51.369989784267773</v>
      </c>
      <c r="G258" s="13" t="str">
        <f t="shared" si="100"/>
        <v>class III obesity</v>
      </c>
      <c r="H258" s="63"/>
    </row>
    <row r="259" spans="1:9">
      <c r="A259" s="50">
        <f t="shared" si="94"/>
        <v>41855</v>
      </c>
      <c r="B259" s="20">
        <f t="shared" si="95"/>
        <v>304</v>
      </c>
      <c r="C259" s="14">
        <f t="shared" si="96"/>
        <v>0</v>
      </c>
      <c r="D259" s="14">
        <f t="shared" si="97"/>
        <v>159</v>
      </c>
      <c r="E259" s="15">
        <f t="shared" si="98"/>
        <v>0</v>
      </c>
      <c r="F259" s="16">
        <f t="shared" si="99"/>
        <v>51.369989784267773</v>
      </c>
      <c r="G259" s="17" t="str">
        <f t="shared" si="100"/>
        <v>class III obesity</v>
      </c>
      <c r="H259" s="70"/>
    </row>
    <row r="260" spans="1:9">
      <c r="A260" s="52">
        <f t="shared" si="94"/>
        <v>41856</v>
      </c>
      <c r="B260" s="27">
        <f t="shared" si="95"/>
        <v>304</v>
      </c>
      <c r="C260" s="28">
        <f t="shared" si="96"/>
        <v>0</v>
      </c>
      <c r="D260" s="28">
        <f t="shared" si="97"/>
        <v>159</v>
      </c>
      <c r="E260" s="29">
        <f t="shared" si="98"/>
        <v>0</v>
      </c>
      <c r="F260" s="30">
        <f t="shared" si="99"/>
        <v>51.369989784267773</v>
      </c>
      <c r="G260" s="31" t="str">
        <f t="shared" si="100"/>
        <v>class III obesity</v>
      </c>
      <c r="H260" s="125"/>
      <c r="I260" s="101" t="s">
        <v>117</v>
      </c>
    </row>
    <row r="261" spans="1:9">
      <c r="A261" s="49">
        <f t="shared" si="94"/>
        <v>41857</v>
      </c>
      <c r="B261" s="20">
        <f t="shared" si="95"/>
        <v>304</v>
      </c>
      <c r="C261" s="10">
        <f t="shared" si="96"/>
        <v>0</v>
      </c>
      <c r="D261" s="10">
        <f t="shared" si="97"/>
        <v>159</v>
      </c>
      <c r="E261" s="11">
        <f t="shared" si="98"/>
        <v>0</v>
      </c>
      <c r="F261" s="12">
        <f t="shared" si="99"/>
        <v>51.369989784267773</v>
      </c>
      <c r="G261" s="13" t="str">
        <f t="shared" si="100"/>
        <v>class III obesity</v>
      </c>
      <c r="H261" s="63"/>
    </row>
    <row r="262" spans="1:9">
      <c r="A262" s="48">
        <f t="shared" si="94"/>
        <v>41858</v>
      </c>
      <c r="B262" s="18">
        <f t="shared" si="95"/>
        <v>304</v>
      </c>
      <c r="C262" s="6">
        <f t="shared" si="96"/>
        <v>0</v>
      </c>
      <c r="D262" s="6">
        <f t="shared" si="97"/>
        <v>159</v>
      </c>
      <c r="E262" s="7">
        <f t="shared" si="98"/>
        <v>0</v>
      </c>
      <c r="F262" s="8">
        <f t="shared" si="99"/>
        <v>51.369989784267773</v>
      </c>
      <c r="G262" s="9" t="str">
        <f t="shared" si="100"/>
        <v>class III obesity</v>
      </c>
      <c r="H262" s="65">
        <f>B255-B262</f>
        <v>0</v>
      </c>
      <c r="I262" s="59" t="s">
        <v>72</v>
      </c>
    </row>
    <row r="263" spans="1:9">
      <c r="A263" s="49">
        <f t="shared" si="94"/>
        <v>41859</v>
      </c>
      <c r="B263" s="20">
        <f t="shared" si="95"/>
        <v>304</v>
      </c>
      <c r="C263" s="10">
        <f t="shared" si="96"/>
        <v>0</v>
      </c>
      <c r="D263" s="10">
        <f t="shared" si="97"/>
        <v>159</v>
      </c>
      <c r="E263" s="11">
        <f t="shared" si="98"/>
        <v>0</v>
      </c>
      <c r="F263" s="12">
        <f t="shared" si="99"/>
        <v>51.369989784267773</v>
      </c>
      <c r="G263" s="13" t="str">
        <f t="shared" si="100"/>
        <v>class III obesity</v>
      </c>
      <c r="H263" s="63"/>
    </row>
    <row r="264" spans="1:9">
      <c r="A264" s="49">
        <f t="shared" si="94"/>
        <v>41860</v>
      </c>
      <c r="B264" s="20">
        <f t="shared" si="95"/>
        <v>304</v>
      </c>
      <c r="C264" s="10">
        <f t="shared" si="96"/>
        <v>0</v>
      </c>
      <c r="D264" s="10">
        <f t="shared" si="97"/>
        <v>159</v>
      </c>
      <c r="E264" s="11">
        <f t="shared" si="98"/>
        <v>0</v>
      </c>
      <c r="F264" s="12">
        <f t="shared" si="99"/>
        <v>51.369989784267773</v>
      </c>
      <c r="G264" s="13" t="str">
        <f t="shared" si="100"/>
        <v>class III obesity</v>
      </c>
      <c r="H264" s="63"/>
    </row>
    <row r="265" spans="1:9">
      <c r="A265" s="49">
        <f t="shared" si="94"/>
        <v>41861</v>
      </c>
      <c r="B265" s="20">
        <f t="shared" si="95"/>
        <v>304</v>
      </c>
      <c r="C265" s="10">
        <f t="shared" si="96"/>
        <v>0</v>
      </c>
      <c r="D265" s="10">
        <f t="shared" si="97"/>
        <v>159</v>
      </c>
      <c r="E265" s="11">
        <f t="shared" si="98"/>
        <v>0</v>
      </c>
      <c r="F265" s="12">
        <f t="shared" si="99"/>
        <v>51.369989784267773</v>
      </c>
      <c r="G265" s="13" t="str">
        <f t="shared" si="100"/>
        <v>class III obesity</v>
      </c>
      <c r="H265" s="63"/>
    </row>
    <row r="266" spans="1:9">
      <c r="A266" s="50">
        <f t="shared" si="94"/>
        <v>41862</v>
      </c>
      <c r="B266" s="20">
        <f t="shared" si="95"/>
        <v>304</v>
      </c>
      <c r="C266" s="14">
        <f t="shared" si="96"/>
        <v>0</v>
      </c>
      <c r="D266" s="14">
        <f t="shared" si="97"/>
        <v>159</v>
      </c>
      <c r="E266" s="15">
        <f t="shared" si="98"/>
        <v>0</v>
      </c>
      <c r="F266" s="16">
        <f t="shared" si="99"/>
        <v>51.369989784267773</v>
      </c>
      <c r="G266" s="17" t="str">
        <f t="shared" si="100"/>
        <v>class III obesity</v>
      </c>
      <c r="H266" s="70"/>
    </row>
    <row r="267" spans="1:9">
      <c r="A267" s="50">
        <f t="shared" si="94"/>
        <v>41863</v>
      </c>
      <c r="B267" s="20">
        <f t="shared" si="95"/>
        <v>304</v>
      </c>
      <c r="C267" s="14">
        <f t="shared" si="96"/>
        <v>0</v>
      </c>
      <c r="D267" s="14">
        <f t="shared" si="97"/>
        <v>159</v>
      </c>
      <c r="E267" s="15">
        <f t="shared" si="98"/>
        <v>0</v>
      </c>
      <c r="F267" s="16">
        <f t="shared" si="99"/>
        <v>51.369989784267773</v>
      </c>
      <c r="G267" s="17" t="str">
        <f t="shared" si="100"/>
        <v>class III obesity</v>
      </c>
      <c r="H267" s="70"/>
    </row>
    <row r="268" spans="1:9">
      <c r="A268" s="49">
        <f t="shared" si="94"/>
        <v>41864</v>
      </c>
      <c r="B268" s="20">
        <f t="shared" si="95"/>
        <v>304</v>
      </c>
      <c r="C268" s="10">
        <f t="shared" si="96"/>
        <v>0</v>
      </c>
      <c r="D268" s="10">
        <f t="shared" si="97"/>
        <v>159</v>
      </c>
      <c r="E268" s="11">
        <f t="shared" si="98"/>
        <v>0</v>
      </c>
      <c r="F268" s="12">
        <f t="shared" si="99"/>
        <v>51.369989784267773</v>
      </c>
      <c r="G268" s="13" t="str">
        <f t="shared" si="100"/>
        <v>class III obesity</v>
      </c>
      <c r="H268" s="63"/>
    </row>
    <row r="269" spans="1:9">
      <c r="A269" s="48">
        <f t="shared" si="94"/>
        <v>41865</v>
      </c>
      <c r="B269" s="18">
        <f t="shared" si="95"/>
        <v>304</v>
      </c>
      <c r="C269" s="6">
        <f t="shared" si="96"/>
        <v>0</v>
      </c>
      <c r="D269" s="6">
        <f t="shared" si="97"/>
        <v>159</v>
      </c>
      <c r="E269" s="7">
        <f t="shared" si="98"/>
        <v>0</v>
      </c>
      <c r="F269" s="8">
        <f t="shared" si="99"/>
        <v>51.369989784267773</v>
      </c>
      <c r="G269" s="9" t="str">
        <f t="shared" si="100"/>
        <v>class III obesity</v>
      </c>
      <c r="H269" s="65">
        <f>B262-B269</f>
        <v>0</v>
      </c>
      <c r="I269" s="59" t="s">
        <v>73</v>
      </c>
    </row>
    <row r="270" spans="1:9">
      <c r="A270" s="49">
        <f t="shared" si="94"/>
        <v>41866</v>
      </c>
      <c r="B270" s="20">
        <f t="shared" si="95"/>
        <v>304</v>
      </c>
      <c r="C270" s="10">
        <f t="shared" si="96"/>
        <v>0</v>
      </c>
      <c r="D270" s="10">
        <f t="shared" si="97"/>
        <v>159</v>
      </c>
      <c r="E270" s="11">
        <f t="shared" si="98"/>
        <v>0</v>
      </c>
      <c r="F270" s="12">
        <f t="shared" si="99"/>
        <v>51.369989784267773</v>
      </c>
      <c r="G270" s="13" t="str">
        <f t="shared" si="100"/>
        <v>class III obesity</v>
      </c>
      <c r="H270" s="63"/>
    </row>
    <row r="271" spans="1:9">
      <c r="A271" s="49">
        <f t="shared" si="94"/>
        <v>41867</v>
      </c>
      <c r="B271" s="20">
        <f t="shared" si="95"/>
        <v>304</v>
      </c>
      <c r="C271" s="10">
        <f t="shared" si="96"/>
        <v>0</v>
      </c>
      <c r="D271" s="10">
        <f t="shared" si="97"/>
        <v>159</v>
      </c>
      <c r="E271" s="11">
        <f t="shared" si="98"/>
        <v>0</v>
      </c>
      <c r="F271" s="12">
        <f t="shared" si="99"/>
        <v>51.369989784267773</v>
      </c>
      <c r="G271" s="13" t="str">
        <f t="shared" si="100"/>
        <v>class III obesity</v>
      </c>
      <c r="H271" s="63"/>
    </row>
    <row r="272" spans="1:9">
      <c r="A272" s="49">
        <f t="shared" si="94"/>
        <v>41868</v>
      </c>
      <c r="B272" s="20">
        <f t="shared" si="95"/>
        <v>304</v>
      </c>
      <c r="C272" s="10">
        <f t="shared" si="96"/>
        <v>0</v>
      </c>
      <c r="D272" s="10">
        <f t="shared" si="97"/>
        <v>159</v>
      </c>
      <c r="E272" s="11">
        <f t="shared" si="98"/>
        <v>0</v>
      </c>
      <c r="F272" s="12">
        <f t="shared" si="99"/>
        <v>51.369989784267773</v>
      </c>
      <c r="G272" s="13" t="str">
        <f t="shared" si="100"/>
        <v>class III obesity</v>
      </c>
      <c r="H272" s="63"/>
    </row>
    <row r="273" spans="1:9">
      <c r="A273" s="50">
        <f t="shared" si="94"/>
        <v>41869</v>
      </c>
      <c r="B273" s="20">
        <f t="shared" si="95"/>
        <v>304</v>
      </c>
      <c r="C273" s="14">
        <f t="shared" si="96"/>
        <v>0</v>
      </c>
      <c r="D273" s="14">
        <f t="shared" si="97"/>
        <v>159</v>
      </c>
      <c r="E273" s="15">
        <f t="shared" si="98"/>
        <v>0</v>
      </c>
      <c r="F273" s="16">
        <f t="shared" si="99"/>
        <v>51.369989784267773</v>
      </c>
      <c r="G273" s="17" t="str">
        <f t="shared" si="100"/>
        <v>class III obesity</v>
      </c>
      <c r="H273" s="70"/>
    </row>
    <row r="274" spans="1:9">
      <c r="A274" s="50">
        <f t="shared" si="94"/>
        <v>41870</v>
      </c>
      <c r="B274" s="20">
        <f t="shared" si="95"/>
        <v>304</v>
      </c>
      <c r="C274" s="14">
        <f t="shared" si="96"/>
        <v>0</v>
      </c>
      <c r="D274" s="14">
        <f t="shared" si="97"/>
        <v>159</v>
      </c>
      <c r="E274" s="15">
        <f t="shared" si="98"/>
        <v>0</v>
      </c>
      <c r="F274" s="16">
        <f t="shared" si="99"/>
        <v>51.369989784267773</v>
      </c>
      <c r="G274" s="17" t="str">
        <f t="shared" si="100"/>
        <v>class III obesity</v>
      </c>
      <c r="H274" s="70"/>
    </row>
    <row r="275" spans="1:9">
      <c r="A275" s="49">
        <f t="shared" si="94"/>
        <v>41871</v>
      </c>
      <c r="B275" s="20">
        <f t="shared" si="95"/>
        <v>304</v>
      </c>
      <c r="C275" s="10">
        <f t="shared" si="96"/>
        <v>0</v>
      </c>
      <c r="D275" s="10">
        <f t="shared" si="97"/>
        <v>159</v>
      </c>
      <c r="E275" s="11">
        <f t="shared" si="98"/>
        <v>0</v>
      </c>
      <c r="F275" s="12">
        <f t="shared" si="99"/>
        <v>51.369989784267773</v>
      </c>
      <c r="G275" s="13" t="str">
        <f t="shared" si="100"/>
        <v>class III obesity</v>
      </c>
      <c r="H275" s="63"/>
    </row>
    <row r="276" spans="1:9">
      <c r="A276" s="48">
        <f t="shared" si="94"/>
        <v>41872</v>
      </c>
      <c r="B276" s="18">
        <f t="shared" si="95"/>
        <v>304</v>
      </c>
      <c r="C276" s="6">
        <f t="shared" si="96"/>
        <v>0</v>
      </c>
      <c r="D276" s="6">
        <f t="shared" si="97"/>
        <v>159</v>
      </c>
      <c r="E276" s="7">
        <f t="shared" si="98"/>
        <v>0</v>
      </c>
      <c r="F276" s="8">
        <f t="shared" si="99"/>
        <v>51.369989784267773</v>
      </c>
      <c r="G276" s="9" t="str">
        <f t="shared" si="100"/>
        <v>class III obesity</v>
      </c>
      <c r="H276" s="65">
        <f>B269-B276</f>
        <v>0</v>
      </c>
      <c r="I276" s="59" t="s">
        <v>74</v>
      </c>
    </row>
    <row r="277" spans="1:9">
      <c r="A277" s="49">
        <f t="shared" ref="A277:A340" si="101">A276+1</f>
        <v>41873</v>
      </c>
      <c r="B277" s="20">
        <f t="shared" si="95"/>
        <v>304</v>
      </c>
      <c r="C277" s="10">
        <f t="shared" si="96"/>
        <v>0</v>
      </c>
      <c r="D277" s="10">
        <f t="shared" si="97"/>
        <v>159</v>
      </c>
      <c r="E277" s="11">
        <f t="shared" si="98"/>
        <v>0</v>
      </c>
      <c r="F277" s="12">
        <f t="shared" si="99"/>
        <v>51.369989784267773</v>
      </c>
      <c r="G277" s="13" t="str">
        <f t="shared" si="100"/>
        <v>class III obesity</v>
      </c>
      <c r="H277" s="63"/>
    </row>
    <row r="278" spans="1:9">
      <c r="A278" s="49">
        <f t="shared" si="101"/>
        <v>41874</v>
      </c>
      <c r="B278" s="20">
        <f t="shared" si="95"/>
        <v>304</v>
      </c>
      <c r="C278" s="10">
        <f t="shared" si="96"/>
        <v>0</v>
      </c>
      <c r="D278" s="10">
        <f t="shared" si="97"/>
        <v>159</v>
      </c>
      <c r="E278" s="11">
        <f t="shared" si="98"/>
        <v>0</v>
      </c>
      <c r="F278" s="12">
        <f t="shared" si="99"/>
        <v>51.369989784267773</v>
      </c>
      <c r="G278" s="13" t="str">
        <f t="shared" si="100"/>
        <v>class III obesity</v>
      </c>
      <c r="H278" s="63"/>
    </row>
    <row r="279" spans="1:9">
      <c r="A279" s="49">
        <f t="shared" si="101"/>
        <v>41875</v>
      </c>
      <c r="B279" s="20">
        <f t="shared" si="95"/>
        <v>304</v>
      </c>
      <c r="C279" s="10">
        <f t="shared" si="96"/>
        <v>0</v>
      </c>
      <c r="D279" s="10">
        <f t="shared" si="97"/>
        <v>159</v>
      </c>
      <c r="E279" s="11">
        <f t="shared" si="98"/>
        <v>0</v>
      </c>
      <c r="F279" s="12">
        <f t="shared" si="99"/>
        <v>51.369989784267773</v>
      </c>
      <c r="G279" s="13" t="str">
        <f t="shared" si="100"/>
        <v>class III obesity</v>
      </c>
      <c r="H279" s="63"/>
    </row>
    <row r="280" spans="1:9">
      <c r="A280" s="50">
        <f t="shared" si="101"/>
        <v>41876</v>
      </c>
      <c r="B280" s="20">
        <f t="shared" si="95"/>
        <v>304</v>
      </c>
      <c r="C280" s="14">
        <f t="shared" si="96"/>
        <v>0</v>
      </c>
      <c r="D280" s="14">
        <f t="shared" si="97"/>
        <v>159</v>
      </c>
      <c r="E280" s="15">
        <f t="shared" si="98"/>
        <v>0</v>
      </c>
      <c r="F280" s="16">
        <f t="shared" si="99"/>
        <v>51.369989784267773</v>
      </c>
      <c r="G280" s="17" t="str">
        <f t="shared" si="100"/>
        <v>class III obesity</v>
      </c>
      <c r="H280" s="70"/>
    </row>
    <row r="281" spans="1:9">
      <c r="A281" s="50">
        <f t="shared" si="101"/>
        <v>41877</v>
      </c>
      <c r="B281" s="20">
        <f t="shared" si="95"/>
        <v>304</v>
      </c>
      <c r="C281" s="14">
        <f t="shared" si="96"/>
        <v>0</v>
      </c>
      <c r="D281" s="14">
        <f t="shared" si="97"/>
        <v>159</v>
      </c>
      <c r="E281" s="15">
        <f t="shared" si="98"/>
        <v>0</v>
      </c>
      <c r="F281" s="16">
        <f t="shared" si="99"/>
        <v>51.369989784267773</v>
      </c>
      <c r="G281" s="17" t="str">
        <f t="shared" si="100"/>
        <v>class III obesity</v>
      </c>
      <c r="H281" s="70"/>
    </row>
    <row r="282" spans="1:9">
      <c r="A282" s="49">
        <f t="shared" si="101"/>
        <v>41878</v>
      </c>
      <c r="B282" s="20">
        <f t="shared" si="95"/>
        <v>304</v>
      </c>
      <c r="C282" s="10">
        <f t="shared" si="96"/>
        <v>0</v>
      </c>
      <c r="D282" s="10">
        <f t="shared" si="97"/>
        <v>159</v>
      </c>
      <c r="E282" s="11">
        <f t="shared" si="98"/>
        <v>0</v>
      </c>
      <c r="F282" s="12">
        <f t="shared" si="99"/>
        <v>51.369989784267773</v>
      </c>
      <c r="G282" s="13" t="str">
        <f t="shared" si="100"/>
        <v>class III obesity</v>
      </c>
      <c r="H282" s="63"/>
    </row>
    <row r="283" spans="1:9">
      <c r="A283" s="48">
        <f t="shared" si="101"/>
        <v>41879</v>
      </c>
      <c r="B283" s="18">
        <f t="shared" si="95"/>
        <v>304</v>
      </c>
      <c r="C283" s="6">
        <f t="shared" si="96"/>
        <v>0</v>
      </c>
      <c r="D283" s="6">
        <f t="shared" si="97"/>
        <v>159</v>
      </c>
      <c r="E283" s="7">
        <f t="shared" si="98"/>
        <v>0</v>
      </c>
      <c r="F283" s="8">
        <f t="shared" si="99"/>
        <v>51.369989784267773</v>
      </c>
      <c r="G283" s="9" t="str">
        <f t="shared" si="100"/>
        <v>class III obesity</v>
      </c>
      <c r="H283" s="65">
        <f>B276-B283</f>
        <v>0</v>
      </c>
      <c r="I283" s="59" t="s">
        <v>75</v>
      </c>
    </row>
    <row r="284" spans="1:9">
      <c r="A284" s="49">
        <f t="shared" si="101"/>
        <v>41880</v>
      </c>
      <c r="B284" s="20">
        <f t="shared" si="95"/>
        <v>304</v>
      </c>
      <c r="C284" s="10">
        <f t="shared" si="96"/>
        <v>0</v>
      </c>
      <c r="D284" s="10">
        <f t="shared" si="97"/>
        <v>159</v>
      </c>
      <c r="E284" s="11">
        <f t="shared" si="98"/>
        <v>0</v>
      </c>
      <c r="F284" s="12">
        <f t="shared" si="99"/>
        <v>51.369989784267773</v>
      </c>
      <c r="G284" s="13" t="str">
        <f t="shared" si="100"/>
        <v>class III obesity</v>
      </c>
      <c r="H284" s="63"/>
    </row>
    <row r="285" spans="1:9">
      <c r="A285" s="49">
        <f t="shared" si="101"/>
        <v>41881</v>
      </c>
      <c r="B285" s="20">
        <f t="shared" si="95"/>
        <v>304</v>
      </c>
      <c r="C285" s="10">
        <f t="shared" si="96"/>
        <v>0</v>
      </c>
      <c r="D285" s="10">
        <f t="shared" si="97"/>
        <v>159</v>
      </c>
      <c r="E285" s="11">
        <f t="shared" si="98"/>
        <v>0</v>
      </c>
      <c r="F285" s="12">
        <f t="shared" si="99"/>
        <v>51.369989784267773</v>
      </c>
      <c r="G285" s="13" t="str">
        <f t="shared" si="100"/>
        <v>class III obesity</v>
      </c>
      <c r="H285" s="63"/>
    </row>
    <row r="286" spans="1:9">
      <c r="A286" s="49">
        <f t="shared" si="101"/>
        <v>41882</v>
      </c>
      <c r="B286" s="20">
        <f t="shared" si="95"/>
        <v>304</v>
      </c>
      <c r="C286" s="10">
        <f t="shared" si="96"/>
        <v>0</v>
      </c>
      <c r="D286" s="10">
        <f t="shared" si="97"/>
        <v>159</v>
      </c>
      <c r="E286" s="11">
        <f t="shared" si="98"/>
        <v>0</v>
      </c>
      <c r="F286" s="12">
        <f t="shared" si="99"/>
        <v>51.369989784267773</v>
      </c>
      <c r="G286" s="13" t="str">
        <f t="shared" si="100"/>
        <v>class III obesity</v>
      </c>
      <c r="H286" s="63"/>
    </row>
    <row r="287" spans="1:9">
      <c r="A287" s="50">
        <f t="shared" si="101"/>
        <v>41883</v>
      </c>
      <c r="B287" s="20">
        <f t="shared" si="95"/>
        <v>304</v>
      </c>
      <c r="C287" s="14">
        <f t="shared" si="96"/>
        <v>0</v>
      </c>
      <c r="D287" s="14">
        <f t="shared" si="97"/>
        <v>159</v>
      </c>
      <c r="E287" s="15">
        <f t="shared" si="98"/>
        <v>0</v>
      </c>
      <c r="F287" s="16">
        <f t="shared" si="99"/>
        <v>51.369989784267773</v>
      </c>
      <c r="G287" s="17" t="str">
        <f t="shared" si="100"/>
        <v>class III obesity</v>
      </c>
      <c r="H287" s="70"/>
    </row>
    <row r="288" spans="1:9">
      <c r="A288" s="50">
        <f t="shared" si="101"/>
        <v>41884</v>
      </c>
      <c r="B288" s="20">
        <f t="shared" si="95"/>
        <v>304</v>
      </c>
      <c r="C288" s="14">
        <f t="shared" si="96"/>
        <v>0</v>
      </c>
      <c r="D288" s="14">
        <f t="shared" si="97"/>
        <v>159</v>
      </c>
      <c r="E288" s="15">
        <f t="shared" si="98"/>
        <v>0</v>
      </c>
      <c r="F288" s="16">
        <f t="shared" si="99"/>
        <v>51.369989784267773</v>
      </c>
      <c r="G288" s="17" t="str">
        <f t="shared" si="100"/>
        <v>class III obesity</v>
      </c>
      <c r="H288" s="70"/>
    </row>
    <row r="289" spans="1:9">
      <c r="A289" s="49">
        <f t="shared" si="101"/>
        <v>41885</v>
      </c>
      <c r="B289" s="20">
        <f t="shared" si="95"/>
        <v>304</v>
      </c>
      <c r="C289" s="10">
        <f t="shared" si="96"/>
        <v>0</v>
      </c>
      <c r="D289" s="10">
        <f t="shared" si="97"/>
        <v>159</v>
      </c>
      <c r="E289" s="11">
        <f t="shared" si="98"/>
        <v>0</v>
      </c>
      <c r="F289" s="12">
        <f t="shared" si="99"/>
        <v>51.369989784267773</v>
      </c>
      <c r="G289" s="13" t="str">
        <f t="shared" si="100"/>
        <v>class III obesity</v>
      </c>
      <c r="H289" s="63"/>
    </row>
    <row r="290" spans="1:9">
      <c r="A290" s="48">
        <f t="shared" si="101"/>
        <v>41886</v>
      </c>
      <c r="B290" s="18">
        <f t="shared" si="95"/>
        <v>304</v>
      </c>
      <c r="C290" s="6">
        <f t="shared" si="96"/>
        <v>0</v>
      </c>
      <c r="D290" s="6">
        <f t="shared" si="97"/>
        <v>159</v>
      </c>
      <c r="E290" s="7">
        <f t="shared" si="98"/>
        <v>0</v>
      </c>
      <c r="F290" s="8">
        <f t="shared" si="99"/>
        <v>51.369989784267773</v>
      </c>
      <c r="G290" s="9" t="str">
        <f t="shared" si="100"/>
        <v>class III obesity</v>
      </c>
      <c r="H290" s="65">
        <f>B283-B290</f>
        <v>0</v>
      </c>
      <c r="I290" s="59" t="s">
        <v>76</v>
      </c>
    </row>
    <row r="291" spans="1:9">
      <c r="A291" s="51">
        <f t="shared" si="101"/>
        <v>41887</v>
      </c>
      <c r="B291" s="27">
        <f t="shared" si="95"/>
        <v>304</v>
      </c>
      <c r="C291" s="23">
        <f t="shared" si="96"/>
        <v>0</v>
      </c>
      <c r="D291" s="23">
        <f t="shared" si="97"/>
        <v>159</v>
      </c>
      <c r="E291" s="24">
        <f t="shared" si="98"/>
        <v>0</v>
      </c>
      <c r="F291" s="25">
        <f t="shared" si="99"/>
        <v>51.369989784267773</v>
      </c>
      <c r="G291" s="26" t="str">
        <f t="shared" si="100"/>
        <v>class III obesity</v>
      </c>
      <c r="H291" s="118"/>
      <c r="I291" s="101" t="s">
        <v>118</v>
      </c>
    </row>
    <row r="292" spans="1:9">
      <c r="A292" s="49">
        <f t="shared" si="101"/>
        <v>41888</v>
      </c>
      <c r="B292" s="20">
        <f t="shared" si="95"/>
        <v>304</v>
      </c>
      <c r="C292" s="10">
        <f t="shared" si="96"/>
        <v>0</v>
      </c>
      <c r="D292" s="10">
        <f t="shared" si="97"/>
        <v>159</v>
      </c>
      <c r="E292" s="11">
        <f t="shared" si="98"/>
        <v>0</v>
      </c>
      <c r="F292" s="12">
        <f t="shared" si="99"/>
        <v>51.369989784267773</v>
      </c>
      <c r="G292" s="13" t="str">
        <f t="shared" si="100"/>
        <v>class III obesity</v>
      </c>
      <c r="H292" s="63"/>
    </row>
    <row r="293" spans="1:9">
      <c r="A293" s="49">
        <f t="shared" si="101"/>
        <v>41889</v>
      </c>
      <c r="B293" s="20">
        <f t="shared" si="95"/>
        <v>304</v>
      </c>
      <c r="C293" s="10">
        <f t="shared" si="96"/>
        <v>0</v>
      </c>
      <c r="D293" s="10">
        <f t="shared" si="97"/>
        <v>159</v>
      </c>
      <c r="E293" s="11">
        <f t="shared" si="98"/>
        <v>0</v>
      </c>
      <c r="F293" s="12">
        <f t="shared" si="99"/>
        <v>51.369989784267773</v>
      </c>
      <c r="G293" s="13" t="str">
        <f t="shared" si="100"/>
        <v>class III obesity</v>
      </c>
      <c r="H293" s="63"/>
    </row>
    <row r="294" spans="1:9">
      <c r="A294" s="50">
        <f t="shared" si="101"/>
        <v>41890</v>
      </c>
      <c r="B294" s="20">
        <f t="shared" si="95"/>
        <v>304</v>
      </c>
      <c r="C294" s="14">
        <f t="shared" si="96"/>
        <v>0</v>
      </c>
      <c r="D294" s="14">
        <f t="shared" si="97"/>
        <v>159</v>
      </c>
      <c r="E294" s="15">
        <f t="shared" si="98"/>
        <v>0</v>
      </c>
      <c r="F294" s="16">
        <f t="shared" si="99"/>
        <v>51.369989784267773</v>
      </c>
      <c r="G294" s="17" t="str">
        <f t="shared" si="100"/>
        <v>class III obesity</v>
      </c>
      <c r="H294" s="70"/>
    </row>
    <row r="295" spans="1:9">
      <c r="A295" s="50">
        <f t="shared" si="101"/>
        <v>41891</v>
      </c>
      <c r="B295" s="20">
        <f t="shared" si="95"/>
        <v>304</v>
      </c>
      <c r="C295" s="14">
        <f t="shared" si="96"/>
        <v>0</v>
      </c>
      <c r="D295" s="14">
        <f t="shared" si="97"/>
        <v>159</v>
      </c>
      <c r="E295" s="15">
        <f t="shared" si="98"/>
        <v>0</v>
      </c>
      <c r="F295" s="16">
        <f t="shared" si="99"/>
        <v>51.369989784267773</v>
      </c>
      <c r="G295" s="17" t="str">
        <f t="shared" si="100"/>
        <v>class III obesity</v>
      </c>
      <c r="H295" s="70"/>
    </row>
    <row r="296" spans="1:9">
      <c r="A296" s="49">
        <f t="shared" si="101"/>
        <v>41892</v>
      </c>
      <c r="B296" s="20">
        <f t="shared" si="95"/>
        <v>304</v>
      </c>
      <c r="C296" s="10">
        <f t="shared" si="96"/>
        <v>0</v>
      </c>
      <c r="D296" s="10">
        <f t="shared" si="97"/>
        <v>159</v>
      </c>
      <c r="E296" s="11">
        <f t="shared" si="98"/>
        <v>0</v>
      </c>
      <c r="F296" s="12">
        <f t="shared" si="99"/>
        <v>51.369989784267773</v>
      </c>
      <c r="G296" s="13" t="str">
        <f t="shared" si="100"/>
        <v>class III obesity</v>
      </c>
      <c r="H296" s="63"/>
    </row>
    <row r="297" spans="1:9">
      <c r="A297" s="48">
        <f t="shared" si="101"/>
        <v>41893</v>
      </c>
      <c r="B297" s="18">
        <f t="shared" si="95"/>
        <v>304</v>
      </c>
      <c r="C297" s="6">
        <f t="shared" si="96"/>
        <v>0</v>
      </c>
      <c r="D297" s="6">
        <f t="shared" si="97"/>
        <v>159</v>
      </c>
      <c r="E297" s="7">
        <f t="shared" si="98"/>
        <v>0</v>
      </c>
      <c r="F297" s="8">
        <f t="shared" si="99"/>
        <v>51.369989784267773</v>
      </c>
      <c r="G297" s="9" t="str">
        <f t="shared" si="100"/>
        <v>class III obesity</v>
      </c>
      <c r="H297" s="65">
        <f>B290-B297</f>
        <v>0</v>
      </c>
      <c r="I297" s="59" t="s">
        <v>77</v>
      </c>
    </row>
    <row r="298" spans="1:9">
      <c r="A298" s="49">
        <f t="shared" si="101"/>
        <v>41894</v>
      </c>
      <c r="B298" s="20">
        <f t="shared" si="95"/>
        <v>304</v>
      </c>
      <c r="C298" s="10">
        <f t="shared" si="96"/>
        <v>0</v>
      </c>
      <c r="D298" s="10">
        <f t="shared" si="97"/>
        <v>159</v>
      </c>
      <c r="E298" s="11">
        <f t="shared" si="98"/>
        <v>0</v>
      </c>
      <c r="F298" s="12">
        <f t="shared" si="99"/>
        <v>51.369989784267773</v>
      </c>
      <c r="G298" s="13" t="str">
        <f t="shared" si="100"/>
        <v>class III obesity</v>
      </c>
      <c r="H298" s="63"/>
    </row>
    <row r="299" spans="1:9">
      <c r="A299" s="49">
        <f t="shared" si="101"/>
        <v>41895</v>
      </c>
      <c r="B299" s="20">
        <f t="shared" si="95"/>
        <v>304</v>
      </c>
      <c r="C299" s="10">
        <f t="shared" si="96"/>
        <v>0</v>
      </c>
      <c r="D299" s="10">
        <f t="shared" si="97"/>
        <v>159</v>
      </c>
      <c r="E299" s="11">
        <f t="shared" si="98"/>
        <v>0</v>
      </c>
      <c r="F299" s="12">
        <f t="shared" si="99"/>
        <v>51.369989784267773</v>
      </c>
      <c r="G299" s="13" t="str">
        <f t="shared" si="100"/>
        <v>class III obesity</v>
      </c>
      <c r="H299" s="63"/>
    </row>
    <row r="300" spans="1:9">
      <c r="A300" s="49">
        <f t="shared" si="101"/>
        <v>41896</v>
      </c>
      <c r="B300" s="20">
        <f t="shared" si="95"/>
        <v>304</v>
      </c>
      <c r="C300" s="10">
        <f t="shared" si="96"/>
        <v>0</v>
      </c>
      <c r="D300" s="10">
        <f t="shared" si="97"/>
        <v>159</v>
      </c>
      <c r="E300" s="11">
        <f t="shared" si="98"/>
        <v>0</v>
      </c>
      <c r="F300" s="12">
        <f t="shared" si="99"/>
        <v>51.369989784267773</v>
      </c>
      <c r="G300" s="13" t="str">
        <f t="shared" si="100"/>
        <v>class III obesity</v>
      </c>
      <c r="H300" s="63"/>
    </row>
    <row r="301" spans="1:9">
      <c r="A301" s="50">
        <f t="shared" si="101"/>
        <v>41897</v>
      </c>
      <c r="B301" s="20">
        <f t="shared" si="95"/>
        <v>304</v>
      </c>
      <c r="C301" s="14">
        <f t="shared" si="96"/>
        <v>0</v>
      </c>
      <c r="D301" s="14">
        <f t="shared" si="97"/>
        <v>159</v>
      </c>
      <c r="E301" s="15">
        <f t="shared" si="98"/>
        <v>0</v>
      </c>
      <c r="F301" s="16">
        <f t="shared" si="99"/>
        <v>51.369989784267773</v>
      </c>
      <c r="G301" s="17" t="str">
        <f t="shared" si="100"/>
        <v>class III obesity</v>
      </c>
      <c r="H301" s="70"/>
    </row>
    <row r="302" spans="1:9">
      <c r="A302" s="50">
        <f t="shared" si="101"/>
        <v>41898</v>
      </c>
      <c r="B302" s="20">
        <f t="shared" si="95"/>
        <v>304</v>
      </c>
      <c r="C302" s="14">
        <f t="shared" si="96"/>
        <v>0</v>
      </c>
      <c r="D302" s="14">
        <f t="shared" si="97"/>
        <v>159</v>
      </c>
      <c r="E302" s="15">
        <f t="shared" si="98"/>
        <v>0</v>
      </c>
      <c r="F302" s="16">
        <f t="shared" si="99"/>
        <v>51.369989784267773</v>
      </c>
      <c r="G302" s="17" t="str">
        <f t="shared" si="100"/>
        <v>class III obesity</v>
      </c>
      <c r="H302" s="70"/>
    </row>
    <row r="303" spans="1:9">
      <c r="A303" s="49">
        <f t="shared" si="101"/>
        <v>41899</v>
      </c>
      <c r="B303" s="20">
        <f t="shared" si="95"/>
        <v>304</v>
      </c>
      <c r="C303" s="10">
        <f t="shared" si="96"/>
        <v>0</v>
      </c>
      <c r="D303" s="10">
        <f t="shared" si="97"/>
        <v>159</v>
      </c>
      <c r="E303" s="11">
        <f t="shared" si="98"/>
        <v>0</v>
      </c>
      <c r="F303" s="12">
        <f t="shared" si="99"/>
        <v>51.369989784267773</v>
      </c>
      <c r="G303" s="13" t="str">
        <f t="shared" si="100"/>
        <v>class III obesity</v>
      </c>
      <c r="H303" s="63"/>
    </row>
    <row r="304" spans="1:9">
      <c r="A304" s="48">
        <f t="shared" si="101"/>
        <v>41900</v>
      </c>
      <c r="B304" s="18">
        <f t="shared" si="95"/>
        <v>304</v>
      </c>
      <c r="C304" s="6">
        <f t="shared" si="96"/>
        <v>0</v>
      </c>
      <c r="D304" s="6">
        <f t="shared" si="97"/>
        <v>159</v>
      </c>
      <c r="E304" s="7">
        <f t="shared" si="98"/>
        <v>0</v>
      </c>
      <c r="F304" s="8">
        <f t="shared" si="99"/>
        <v>51.369989784267773</v>
      </c>
      <c r="G304" s="9" t="str">
        <f t="shared" si="100"/>
        <v>class III obesity</v>
      </c>
      <c r="H304" s="65">
        <f>B297-B304</f>
        <v>0</v>
      </c>
      <c r="I304" s="59" t="s">
        <v>78</v>
      </c>
    </row>
    <row r="305" spans="1:8">
      <c r="A305" s="49">
        <f t="shared" si="101"/>
        <v>41901</v>
      </c>
      <c r="B305" s="20">
        <f t="shared" si="95"/>
        <v>304</v>
      </c>
      <c r="C305" s="10">
        <f t="shared" si="96"/>
        <v>0</v>
      </c>
      <c r="D305" s="10">
        <f t="shared" si="97"/>
        <v>159</v>
      </c>
      <c r="E305" s="11">
        <f t="shared" si="98"/>
        <v>0</v>
      </c>
      <c r="F305" s="12">
        <f t="shared" si="99"/>
        <v>51.369989784267773</v>
      </c>
      <c r="G305" s="13" t="str">
        <f t="shared" si="100"/>
        <v>class III obesity</v>
      </c>
      <c r="H305" s="63"/>
    </row>
    <row r="306" spans="1:8">
      <c r="A306" s="49">
        <f t="shared" si="101"/>
        <v>41902</v>
      </c>
      <c r="B306" s="20">
        <f t="shared" si="95"/>
        <v>304</v>
      </c>
      <c r="C306" s="10">
        <f t="shared" si="96"/>
        <v>0</v>
      </c>
      <c r="D306" s="10">
        <f t="shared" si="97"/>
        <v>159</v>
      </c>
      <c r="E306" s="11">
        <f t="shared" si="98"/>
        <v>0</v>
      </c>
      <c r="F306" s="12">
        <f t="shared" si="99"/>
        <v>51.369989784267773</v>
      </c>
      <c r="G306" s="13" t="str">
        <f t="shared" si="100"/>
        <v>class III obesity</v>
      </c>
      <c r="H306" s="63"/>
    </row>
    <row r="307" spans="1:8">
      <c r="A307" s="49">
        <f t="shared" si="101"/>
        <v>41903</v>
      </c>
      <c r="B307" s="20">
        <f t="shared" si="95"/>
        <v>304</v>
      </c>
      <c r="C307" s="10">
        <f t="shared" si="96"/>
        <v>0</v>
      </c>
      <c r="D307" s="10">
        <f t="shared" si="97"/>
        <v>159</v>
      </c>
      <c r="E307" s="11">
        <f t="shared" si="98"/>
        <v>0</v>
      </c>
      <c r="F307" s="12">
        <f t="shared" si="99"/>
        <v>51.369989784267773</v>
      </c>
      <c r="G307" s="13" t="str">
        <f t="shared" si="100"/>
        <v>class III obesity</v>
      </c>
      <c r="H307" s="63"/>
    </row>
    <row r="308" spans="1:8">
      <c r="A308" s="50">
        <f t="shared" si="101"/>
        <v>41904</v>
      </c>
      <c r="B308" s="20">
        <f t="shared" si="95"/>
        <v>304</v>
      </c>
      <c r="C308" s="14">
        <f t="shared" si="96"/>
        <v>0</v>
      </c>
      <c r="D308" s="14">
        <f t="shared" si="97"/>
        <v>159</v>
      </c>
      <c r="E308" s="15">
        <f t="shared" si="98"/>
        <v>0</v>
      </c>
      <c r="F308" s="16">
        <f t="shared" si="99"/>
        <v>51.369989784267773</v>
      </c>
      <c r="G308" s="17" t="str">
        <f t="shared" si="100"/>
        <v>class III obesity</v>
      </c>
      <c r="H308" s="70"/>
    </row>
    <row r="309" spans="1:8">
      <c r="A309" s="50">
        <f t="shared" si="101"/>
        <v>41905</v>
      </c>
      <c r="B309" s="20">
        <f t="shared" si="95"/>
        <v>304</v>
      </c>
      <c r="C309" s="14">
        <f t="shared" si="96"/>
        <v>0</v>
      </c>
      <c r="D309" s="14">
        <f t="shared" si="97"/>
        <v>159</v>
      </c>
      <c r="E309" s="15">
        <f t="shared" si="98"/>
        <v>0</v>
      </c>
      <c r="F309" s="16">
        <f t="shared" si="99"/>
        <v>51.369989784267773</v>
      </c>
      <c r="G309" s="17" t="str">
        <f t="shared" si="100"/>
        <v>class III obesity</v>
      </c>
      <c r="H309" s="70"/>
    </row>
    <row r="310" spans="1:8">
      <c r="A310" s="49">
        <f t="shared" si="101"/>
        <v>41906</v>
      </c>
      <c r="B310" s="20">
        <f t="shared" si="95"/>
        <v>304</v>
      </c>
      <c r="C310" s="10">
        <f t="shared" si="96"/>
        <v>0</v>
      </c>
      <c r="D310" s="10">
        <f t="shared" si="97"/>
        <v>159</v>
      </c>
      <c r="E310" s="11">
        <f t="shared" si="98"/>
        <v>0</v>
      </c>
      <c r="F310" s="12">
        <f t="shared" si="99"/>
        <v>51.369989784267773</v>
      </c>
      <c r="G310" s="13" t="str">
        <f t="shared" si="100"/>
        <v>class III obesity</v>
      </c>
      <c r="H310" s="63"/>
    </row>
    <row r="311" spans="1:8">
      <c r="A311" s="48">
        <f t="shared" si="101"/>
        <v>41907</v>
      </c>
      <c r="B311" s="18">
        <f t="shared" ref="B311:B374" si="102">B310</f>
        <v>304</v>
      </c>
      <c r="C311" s="6">
        <f t="shared" si="96"/>
        <v>0</v>
      </c>
      <c r="D311" s="6">
        <f t="shared" si="97"/>
        <v>159</v>
      </c>
      <c r="E311" s="7">
        <f t="shared" si="98"/>
        <v>0</v>
      </c>
      <c r="F311" s="8">
        <f t="shared" si="99"/>
        <v>51.369989784267773</v>
      </c>
      <c r="G311" s="9" t="str">
        <f t="shared" si="100"/>
        <v>class III obesity</v>
      </c>
      <c r="H311" s="132"/>
    </row>
    <row r="312" spans="1:8">
      <c r="A312" s="49">
        <f t="shared" si="101"/>
        <v>41908</v>
      </c>
      <c r="B312" s="20">
        <f t="shared" si="102"/>
        <v>304</v>
      </c>
      <c r="C312" s="10">
        <f t="shared" si="96"/>
        <v>0</v>
      </c>
      <c r="D312" s="10">
        <f t="shared" si="97"/>
        <v>159</v>
      </c>
      <c r="E312" s="11">
        <f t="shared" si="98"/>
        <v>0</v>
      </c>
      <c r="F312" s="12">
        <f t="shared" si="99"/>
        <v>51.369989784267773</v>
      </c>
      <c r="G312" s="13" t="str">
        <f t="shared" si="100"/>
        <v>class III obesity</v>
      </c>
      <c r="H312" s="63"/>
    </row>
    <row r="313" spans="1:8">
      <c r="A313" s="49">
        <f t="shared" si="101"/>
        <v>41909</v>
      </c>
      <c r="B313" s="20">
        <f t="shared" si="102"/>
        <v>304</v>
      </c>
      <c r="C313" s="10">
        <f t="shared" si="96"/>
        <v>0</v>
      </c>
      <c r="D313" s="10">
        <f t="shared" si="97"/>
        <v>159</v>
      </c>
      <c r="E313" s="11">
        <f t="shared" si="98"/>
        <v>0</v>
      </c>
      <c r="F313" s="12">
        <f t="shared" si="99"/>
        <v>51.369989784267773</v>
      </c>
      <c r="G313" s="13" t="str">
        <f t="shared" si="100"/>
        <v>class III obesity</v>
      </c>
      <c r="H313" s="63"/>
    </row>
    <row r="314" spans="1:8">
      <c r="A314" s="49">
        <f t="shared" si="101"/>
        <v>41910</v>
      </c>
      <c r="B314" s="20">
        <f t="shared" si="102"/>
        <v>304</v>
      </c>
      <c r="C314" s="10">
        <f t="shared" si="96"/>
        <v>0</v>
      </c>
      <c r="D314" s="10">
        <f t="shared" si="97"/>
        <v>159</v>
      </c>
      <c r="E314" s="11">
        <f t="shared" si="98"/>
        <v>0</v>
      </c>
      <c r="F314" s="12">
        <f t="shared" si="99"/>
        <v>51.369989784267773</v>
      </c>
      <c r="G314" s="13" t="str">
        <f t="shared" si="100"/>
        <v>class III obesity</v>
      </c>
      <c r="H314" s="63"/>
    </row>
    <row r="315" spans="1:8">
      <c r="A315" s="50">
        <f t="shared" si="101"/>
        <v>41911</v>
      </c>
      <c r="B315" s="20">
        <f t="shared" si="102"/>
        <v>304</v>
      </c>
      <c r="C315" s="14">
        <f t="shared" si="96"/>
        <v>0</v>
      </c>
      <c r="D315" s="14">
        <f t="shared" si="97"/>
        <v>159</v>
      </c>
      <c r="E315" s="15">
        <f t="shared" si="98"/>
        <v>0</v>
      </c>
      <c r="F315" s="16">
        <f t="shared" si="99"/>
        <v>51.369989784267773</v>
      </c>
      <c r="G315" s="17" t="str">
        <f t="shared" si="100"/>
        <v>class III obesity</v>
      </c>
      <c r="H315" s="70"/>
    </row>
    <row r="316" spans="1:8">
      <c r="A316" s="50">
        <f t="shared" si="101"/>
        <v>41912</v>
      </c>
      <c r="B316" s="20">
        <f t="shared" si="102"/>
        <v>304</v>
      </c>
      <c r="C316" s="14">
        <f t="shared" si="96"/>
        <v>0</v>
      </c>
      <c r="D316" s="14">
        <f t="shared" si="97"/>
        <v>159</v>
      </c>
      <c r="E316" s="15">
        <f t="shared" si="98"/>
        <v>0</v>
      </c>
      <c r="F316" s="16">
        <f t="shared" si="99"/>
        <v>51.369989784267773</v>
      </c>
      <c r="G316" s="17" t="str">
        <f t="shared" si="100"/>
        <v>class III obesity</v>
      </c>
      <c r="H316" s="70"/>
    </row>
    <row r="317" spans="1:8">
      <c r="A317" s="49">
        <f t="shared" si="101"/>
        <v>41913</v>
      </c>
      <c r="B317" s="20">
        <f t="shared" si="102"/>
        <v>304</v>
      </c>
      <c r="C317" s="10">
        <f t="shared" si="96"/>
        <v>0</v>
      </c>
      <c r="D317" s="10">
        <f t="shared" si="97"/>
        <v>159</v>
      </c>
      <c r="E317" s="11">
        <f t="shared" si="98"/>
        <v>0</v>
      </c>
      <c r="F317" s="12">
        <f t="shared" si="99"/>
        <v>51.369989784267773</v>
      </c>
      <c r="G317" s="13" t="str">
        <f t="shared" si="100"/>
        <v>class III obesity</v>
      </c>
      <c r="H317" s="63"/>
    </row>
    <row r="318" spans="1:8">
      <c r="A318" s="48">
        <f t="shared" si="101"/>
        <v>41914</v>
      </c>
      <c r="B318" s="18">
        <f t="shared" si="102"/>
        <v>304</v>
      </c>
      <c r="C318" s="6">
        <f t="shared" si="96"/>
        <v>0</v>
      </c>
      <c r="D318" s="6">
        <f t="shared" si="97"/>
        <v>159</v>
      </c>
      <c r="E318" s="7">
        <f t="shared" si="98"/>
        <v>0</v>
      </c>
      <c r="F318" s="8">
        <f t="shared" si="99"/>
        <v>51.369989784267773</v>
      </c>
      <c r="G318" s="9" t="str">
        <f t="shared" si="100"/>
        <v>class III obesity</v>
      </c>
      <c r="H318" s="132"/>
    </row>
    <row r="319" spans="1:8">
      <c r="A319" s="49">
        <f t="shared" si="101"/>
        <v>41915</v>
      </c>
      <c r="B319" s="20">
        <f t="shared" si="102"/>
        <v>304</v>
      </c>
      <c r="C319" s="10">
        <f t="shared" ref="C319:C382" si="103">$B$1-B319</f>
        <v>0</v>
      </c>
      <c r="D319" s="10">
        <f t="shared" ref="D319:D382" si="104">B319-$C$1</f>
        <v>159</v>
      </c>
      <c r="E319" s="11">
        <f t="shared" ref="E319:E382" si="105">C319/ToLose</f>
        <v>0</v>
      </c>
      <c r="F319" s="12">
        <f t="shared" ref="F319:F382" si="106">B319/(height^2)*703</f>
        <v>51.369989784267773</v>
      </c>
      <c r="G319" s="13" t="str">
        <f t="shared" ref="G319:G382" si="107">IF(F319&lt;18.5,"underweight",IF(F319&lt;25,"normal",IF(F319&lt;30,"overweight",IF(F319&lt;35,"class I obesity",IF(F319&lt;40,"class II obesity", "class III obesity")))))</f>
        <v>class III obesity</v>
      </c>
      <c r="H319" s="63"/>
    </row>
    <row r="320" spans="1:8">
      <c r="A320" s="49">
        <f t="shared" si="101"/>
        <v>41916</v>
      </c>
      <c r="B320" s="20">
        <f t="shared" si="102"/>
        <v>304</v>
      </c>
      <c r="C320" s="10">
        <f t="shared" si="103"/>
        <v>0</v>
      </c>
      <c r="D320" s="10">
        <f t="shared" si="104"/>
        <v>159</v>
      </c>
      <c r="E320" s="11">
        <f t="shared" si="105"/>
        <v>0</v>
      </c>
      <c r="F320" s="12">
        <f t="shared" si="106"/>
        <v>51.369989784267773</v>
      </c>
      <c r="G320" s="13" t="str">
        <f t="shared" si="107"/>
        <v>class III obesity</v>
      </c>
      <c r="H320" s="63"/>
    </row>
    <row r="321" spans="1:9">
      <c r="A321" s="51">
        <f t="shared" si="101"/>
        <v>41917</v>
      </c>
      <c r="B321" s="27">
        <f t="shared" si="102"/>
        <v>304</v>
      </c>
      <c r="C321" s="23">
        <f t="shared" si="103"/>
        <v>0</v>
      </c>
      <c r="D321" s="23">
        <f t="shared" si="104"/>
        <v>159</v>
      </c>
      <c r="E321" s="24">
        <f t="shared" si="105"/>
        <v>0</v>
      </c>
      <c r="F321" s="25">
        <f t="shared" si="106"/>
        <v>51.369989784267773</v>
      </c>
      <c r="G321" s="26" t="str">
        <f t="shared" si="107"/>
        <v>class III obesity</v>
      </c>
      <c r="H321" s="118"/>
      <c r="I321" s="101" t="s">
        <v>119</v>
      </c>
    </row>
    <row r="322" spans="1:9">
      <c r="A322" s="50">
        <f t="shared" si="101"/>
        <v>41918</v>
      </c>
      <c r="B322" s="20">
        <f t="shared" si="102"/>
        <v>304</v>
      </c>
      <c r="C322" s="14">
        <f t="shared" si="103"/>
        <v>0</v>
      </c>
      <c r="D322" s="14">
        <f t="shared" si="104"/>
        <v>159</v>
      </c>
      <c r="E322" s="15">
        <f t="shared" si="105"/>
        <v>0</v>
      </c>
      <c r="F322" s="16">
        <f t="shared" si="106"/>
        <v>51.369989784267773</v>
      </c>
      <c r="G322" s="17" t="str">
        <f t="shared" si="107"/>
        <v>class III obesity</v>
      </c>
      <c r="H322" s="70"/>
    </row>
    <row r="323" spans="1:9">
      <c r="A323" s="50">
        <f t="shared" si="101"/>
        <v>41919</v>
      </c>
      <c r="B323" s="20">
        <f t="shared" si="102"/>
        <v>304</v>
      </c>
      <c r="C323" s="14">
        <f t="shared" si="103"/>
        <v>0</v>
      </c>
      <c r="D323" s="14">
        <f t="shared" si="104"/>
        <v>159</v>
      </c>
      <c r="E323" s="15">
        <f t="shared" si="105"/>
        <v>0</v>
      </c>
      <c r="F323" s="16">
        <f t="shared" si="106"/>
        <v>51.369989784267773</v>
      </c>
      <c r="G323" s="17" t="str">
        <f t="shared" si="107"/>
        <v>class III obesity</v>
      </c>
      <c r="H323" s="70"/>
    </row>
    <row r="324" spans="1:9">
      <c r="A324" s="49">
        <f t="shared" si="101"/>
        <v>41920</v>
      </c>
      <c r="B324" s="20">
        <f t="shared" si="102"/>
        <v>304</v>
      </c>
      <c r="C324" s="10">
        <f t="shared" si="103"/>
        <v>0</v>
      </c>
      <c r="D324" s="10">
        <f t="shared" si="104"/>
        <v>159</v>
      </c>
      <c r="E324" s="11">
        <f t="shared" si="105"/>
        <v>0</v>
      </c>
      <c r="F324" s="12">
        <f t="shared" si="106"/>
        <v>51.369989784267773</v>
      </c>
      <c r="G324" s="13" t="str">
        <f t="shared" si="107"/>
        <v>class III obesity</v>
      </c>
      <c r="H324" s="63"/>
    </row>
    <row r="325" spans="1:9">
      <c r="A325" s="48">
        <f t="shared" si="101"/>
        <v>41921</v>
      </c>
      <c r="B325" s="18">
        <f t="shared" si="102"/>
        <v>304</v>
      </c>
      <c r="C325" s="6">
        <f t="shared" si="103"/>
        <v>0</v>
      </c>
      <c r="D325" s="6">
        <f t="shared" si="104"/>
        <v>159</v>
      </c>
      <c r="E325" s="7">
        <f t="shared" si="105"/>
        <v>0</v>
      </c>
      <c r="F325" s="8">
        <f t="shared" si="106"/>
        <v>51.369989784267773</v>
      </c>
      <c r="G325" s="9" t="str">
        <f t="shared" si="107"/>
        <v>class III obesity</v>
      </c>
      <c r="H325" s="132"/>
    </row>
    <row r="326" spans="1:9">
      <c r="A326" s="49">
        <f t="shared" si="101"/>
        <v>41922</v>
      </c>
      <c r="B326" s="20">
        <f t="shared" si="102"/>
        <v>304</v>
      </c>
      <c r="C326" s="10">
        <f t="shared" si="103"/>
        <v>0</v>
      </c>
      <c r="D326" s="10">
        <f t="shared" si="104"/>
        <v>159</v>
      </c>
      <c r="E326" s="11">
        <f t="shared" si="105"/>
        <v>0</v>
      </c>
      <c r="F326" s="12">
        <f t="shared" si="106"/>
        <v>51.369989784267773</v>
      </c>
      <c r="G326" s="13" t="str">
        <f t="shared" si="107"/>
        <v>class III obesity</v>
      </c>
      <c r="H326" s="63"/>
    </row>
    <row r="327" spans="1:9">
      <c r="A327" s="49">
        <f t="shared" si="101"/>
        <v>41923</v>
      </c>
      <c r="B327" s="20">
        <f t="shared" si="102"/>
        <v>304</v>
      </c>
      <c r="C327" s="10">
        <f t="shared" si="103"/>
        <v>0</v>
      </c>
      <c r="D327" s="10">
        <f t="shared" si="104"/>
        <v>159</v>
      </c>
      <c r="E327" s="11">
        <f t="shared" si="105"/>
        <v>0</v>
      </c>
      <c r="F327" s="12">
        <f t="shared" si="106"/>
        <v>51.369989784267773</v>
      </c>
      <c r="G327" s="13" t="str">
        <f t="shared" si="107"/>
        <v>class III obesity</v>
      </c>
      <c r="H327" s="63"/>
    </row>
    <row r="328" spans="1:9">
      <c r="A328" s="49">
        <f t="shared" si="101"/>
        <v>41924</v>
      </c>
      <c r="B328" s="20">
        <f t="shared" si="102"/>
        <v>304</v>
      </c>
      <c r="C328" s="10">
        <f t="shared" si="103"/>
        <v>0</v>
      </c>
      <c r="D328" s="10">
        <f t="shared" si="104"/>
        <v>159</v>
      </c>
      <c r="E328" s="11">
        <f t="shared" si="105"/>
        <v>0</v>
      </c>
      <c r="F328" s="12">
        <f t="shared" si="106"/>
        <v>51.369989784267773</v>
      </c>
      <c r="G328" s="13" t="str">
        <f t="shared" si="107"/>
        <v>class III obesity</v>
      </c>
      <c r="H328" s="63"/>
    </row>
    <row r="329" spans="1:9">
      <c r="A329" s="50">
        <f t="shared" si="101"/>
        <v>41925</v>
      </c>
      <c r="B329" s="20">
        <f t="shared" si="102"/>
        <v>304</v>
      </c>
      <c r="C329" s="14">
        <f t="shared" si="103"/>
        <v>0</v>
      </c>
      <c r="D329" s="14">
        <f t="shared" si="104"/>
        <v>159</v>
      </c>
      <c r="E329" s="15">
        <f t="shared" si="105"/>
        <v>0</v>
      </c>
      <c r="F329" s="16">
        <f t="shared" si="106"/>
        <v>51.369989784267773</v>
      </c>
      <c r="G329" s="17" t="str">
        <f t="shared" si="107"/>
        <v>class III obesity</v>
      </c>
      <c r="H329" s="70"/>
    </row>
    <row r="330" spans="1:9">
      <c r="A330" s="50">
        <f t="shared" si="101"/>
        <v>41926</v>
      </c>
      <c r="B330" s="20">
        <f t="shared" si="102"/>
        <v>304</v>
      </c>
      <c r="C330" s="14">
        <f t="shared" si="103"/>
        <v>0</v>
      </c>
      <c r="D330" s="14">
        <f t="shared" si="104"/>
        <v>159</v>
      </c>
      <c r="E330" s="15">
        <f t="shared" si="105"/>
        <v>0</v>
      </c>
      <c r="F330" s="16">
        <f t="shared" si="106"/>
        <v>51.369989784267773</v>
      </c>
      <c r="G330" s="17" t="str">
        <f t="shared" si="107"/>
        <v>class III obesity</v>
      </c>
      <c r="H330" s="70"/>
    </row>
    <row r="331" spans="1:9">
      <c r="A331" s="49">
        <f t="shared" si="101"/>
        <v>41927</v>
      </c>
      <c r="B331" s="20">
        <f t="shared" si="102"/>
        <v>304</v>
      </c>
      <c r="C331" s="10">
        <f t="shared" si="103"/>
        <v>0</v>
      </c>
      <c r="D331" s="10">
        <f t="shared" si="104"/>
        <v>159</v>
      </c>
      <c r="E331" s="11">
        <f t="shared" si="105"/>
        <v>0</v>
      </c>
      <c r="F331" s="12">
        <f t="shared" si="106"/>
        <v>51.369989784267773</v>
      </c>
      <c r="G331" s="13" t="str">
        <f t="shared" si="107"/>
        <v>class III obesity</v>
      </c>
      <c r="H331" s="63"/>
    </row>
    <row r="332" spans="1:9">
      <c r="A332" s="48">
        <f t="shared" si="101"/>
        <v>41928</v>
      </c>
      <c r="B332" s="18">
        <f t="shared" si="102"/>
        <v>304</v>
      </c>
      <c r="C332" s="6">
        <f t="shared" si="103"/>
        <v>0</v>
      </c>
      <c r="D332" s="6">
        <f t="shared" si="104"/>
        <v>159</v>
      </c>
      <c r="E332" s="7">
        <f t="shared" si="105"/>
        <v>0</v>
      </c>
      <c r="F332" s="8">
        <f t="shared" si="106"/>
        <v>51.369989784267773</v>
      </c>
      <c r="G332" s="9" t="str">
        <f t="shared" si="107"/>
        <v>class III obesity</v>
      </c>
      <c r="H332" s="132"/>
    </row>
    <row r="333" spans="1:9">
      <c r="A333" s="49">
        <f t="shared" si="101"/>
        <v>41929</v>
      </c>
      <c r="B333" s="20">
        <f t="shared" si="102"/>
        <v>304</v>
      </c>
      <c r="C333" s="10">
        <f t="shared" si="103"/>
        <v>0</v>
      </c>
      <c r="D333" s="10">
        <f t="shared" si="104"/>
        <v>159</v>
      </c>
      <c r="E333" s="11">
        <f t="shared" si="105"/>
        <v>0</v>
      </c>
      <c r="F333" s="12">
        <f t="shared" si="106"/>
        <v>51.369989784267773</v>
      </c>
      <c r="G333" s="13" t="str">
        <f t="shared" si="107"/>
        <v>class III obesity</v>
      </c>
      <c r="H333" s="63"/>
    </row>
    <row r="334" spans="1:9">
      <c r="A334" s="49">
        <f t="shared" si="101"/>
        <v>41930</v>
      </c>
      <c r="B334" s="20">
        <f t="shared" si="102"/>
        <v>304</v>
      </c>
      <c r="C334" s="10">
        <f t="shared" si="103"/>
        <v>0</v>
      </c>
      <c r="D334" s="10">
        <f t="shared" si="104"/>
        <v>159</v>
      </c>
      <c r="E334" s="11">
        <f t="shared" si="105"/>
        <v>0</v>
      </c>
      <c r="F334" s="12">
        <f t="shared" si="106"/>
        <v>51.369989784267773</v>
      </c>
      <c r="G334" s="13" t="str">
        <f t="shared" si="107"/>
        <v>class III obesity</v>
      </c>
      <c r="H334" s="63"/>
    </row>
    <row r="335" spans="1:9">
      <c r="A335" s="49">
        <f t="shared" si="101"/>
        <v>41931</v>
      </c>
      <c r="B335" s="20">
        <f t="shared" si="102"/>
        <v>304</v>
      </c>
      <c r="C335" s="10">
        <f t="shared" si="103"/>
        <v>0</v>
      </c>
      <c r="D335" s="10">
        <f t="shared" si="104"/>
        <v>159</v>
      </c>
      <c r="E335" s="11">
        <f t="shared" si="105"/>
        <v>0</v>
      </c>
      <c r="F335" s="12">
        <f t="shared" si="106"/>
        <v>51.369989784267773</v>
      </c>
      <c r="G335" s="13" t="str">
        <f t="shared" si="107"/>
        <v>class III obesity</v>
      </c>
      <c r="H335" s="63"/>
    </row>
    <row r="336" spans="1:9">
      <c r="A336" s="50">
        <f t="shared" si="101"/>
        <v>41932</v>
      </c>
      <c r="B336" s="20">
        <f t="shared" si="102"/>
        <v>304</v>
      </c>
      <c r="C336" s="14">
        <f t="shared" si="103"/>
        <v>0</v>
      </c>
      <c r="D336" s="14">
        <f t="shared" si="104"/>
        <v>159</v>
      </c>
      <c r="E336" s="15">
        <f t="shared" si="105"/>
        <v>0</v>
      </c>
      <c r="F336" s="16">
        <f t="shared" si="106"/>
        <v>51.369989784267773</v>
      </c>
      <c r="G336" s="17" t="str">
        <f t="shared" si="107"/>
        <v>class III obesity</v>
      </c>
      <c r="H336" s="70"/>
    </row>
    <row r="337" spans="1:9">
      <c r="A337" s="50">
        <f t="shared" si="101"/>
        <v>41933</v>
      </c>
      <c r="B337" s="20">
        <f t="shared" si="102"/>
        <v>304</v>
      </c>
      <c r="C337" s="14">
        <f t="shared" si="103"/>
        <v>0</v>
      </c>
      <c r="D337" s="14">
        <f t="shared" si="104"/>
        <v>159</v>
      </c>
      <c r="E337" s="15">
        <f t="shared" si="105"/>
        <v>0</v>
      </c>
      <c r="F337" s="16">
        <f t="shared" si="106"/>
        <v>51.369989784267773</v>
      </c>
      <c r="G337" s="17" t="str">
        <f t="shared" si="107"/>
        <v>class III obesity</v>
      </c>
      <c r="H337" s="70"/>
    </row>
    <row r="338" spans="1:9">
      <c r="A338" s="49">
        <f t="shared" si="101"/>
        <v>41934</v>
      </c>
      <c r="B338" s="20">
        <f t="shared" si="102"/>
        <v>304</v>
      </c>
      <c r="C338" s="10">
        <f t="shared" si="103"/>
        <v>0</v>
      </c>
      <c r="D338" s="10">
        <f t="shared" si="104"/>
        <v>159</v>
      </c>
      <c r="E338" s="11">
        <f t="shared" si="105"/>
        <v>0</v>
      </c>
      <c r="F338" s="12">
        <f t="shared" si="106"/>
        <v>51.369989784267773</v>
      </c>
      <c r="G338" s="13" t="str">
        <f t="shared" si="107"/>
        <v>class III obesity</v>
      </c>
      <c r="H338" s="63"/>
    </row>
    <row r="339" spans="1:9">
      <c r="A339" s="48">
        <f t="shared" si="101"/>
        <v>41935</v>
      </c>
      <c r="B339" s="18">
        <f t="shared" si="102"/>
        <v>304</v>
      </c>
      <c r="C339" s="6">
        <f t="shared" si="103"/>
        <v>0</v>
      </c>
      <c r="D339" s="6">
        <f t="shared" si="104"/>
        <v>159</v>
      </c>
      <c r="E339" s="7">
        <f t="shared" si="105"/>
        <v>0</v>
      </c>
      <c r="F339" s="8">
        <f t="shared" si="106"/>
        <v>51.369989784267773</v>
      </c>
      <c r="G339" s="9" t="str">
        <f t="shared" si="107"/>
        <v>class III obesity</v>
      </c>
      <c r="H339" s="132"/>
    </row>
    <row r="340" spans="1:9">
      <c r="A340" s="49">
        <f t="shared" si="101"/>
        <v>41936</v>
      </c>
      <c r="B340" s="20">
        <f t="shared" si="102"/>
        <v>304</v>
      </c>
      <c r="C340" s="10">
        <f t="shared" si="103"/>
        <v>0</v>
      </c>
      <c r="D340" s="10">
        <f t="shared" si="104"/>
        <v>159</v>
      </c>
      <c r="E340" s="11">
        <f t="shared" si="105"/>
        <v>0</v>
      </c>
      <c r="F340" s="12">
        <f t="shared" si="106"/>
        <v>51.369989784267773</v>
      </c>
      <c r="G340" s="13" t="str">
        <f t="shared" si="107"/>
        <v>class III obesity</v>
      </c>
      <c r="H340" s="63"/>
    </row>
    <row r="341" spans="1:9">
      <c r="A341" s="49">
        <f t="shared" ref="A341:A404" si="108">A340+1</f>
        <v>41937</v>
      </c>
      <c r="B341" s="20">
        <f t="shared" si="102"/>
        <v>304</v>
      </c>
      <c r="C341" s="10">
        <f t="shared" si="103"/>
        <v>0</v>
      </c>
      <c r="D341" s="10">
        <f t="shared" si="104"/>
        <v>159</v>
      </c>
      <c r="E341" s="11">
        <f t="shared" si="105"/>
        <v>0</v>
      </c>
      <c r="F341" s="12">
        <f t="shared" si="106"/>
        <v>51.369989784267773</v>
      </c>
      <c r="G341" s="13" t="str">
        <f t="shared" si="107"/>
        <v>class III obesity</v>
      </c>
      <c r="H341" s="63"/>
    </row>
    <row r="342" spans="1:9">
      <c r="A342" s="49">
        <f t="shared" si="108"/>
        <v>41938</v>
      </c>
      <c r="B342" s="20">
        <f t="shared" si="102"/>
        <v>304</v>
      </c>
      <c r="C342" s="10">
        <f t="shared" si="103"/>
        <v>0</v>
      </c>
      <c r="D342" s="10">
        <f t="shared" si="104"/>
        <v>159</v>
      </c>
      <c r="E342" s="11">
        <f t="shared" si="105"/>
        <v>0</v>
      </c>
      <c r="F342" s="12">
        <f t="shared" si="106"/>
        <v>51.369989784267773</v>
      </c>
      <c r="G342" s="13" t="str">
        <f t="shared" si="107"/>
        <v>class III obesity</v>
      </c>
      <c r="H342" s="63"/>
    </row>
    <row r="343" spans="1:9">
      <c r="A343" s="50">
        <f t="shared" si="108"/>
        <v>41939</v>
      </c>
      <c r="B343" s="20">
        <f t="shared" si="102"/>
        <v>304</v>
      </c>
      <c r="C343" s="14">
        <f t="shared" si="103"/>
        <v>0</v>
      </c>
      <c r="D343" s="14">
        <f t="shared" si="104"/>
        <v>159</v>
      </c>
      <c r="E343" s="15">
        <f t="shared" si="105"/>
        <v>0</v>
      </c>
      <c r="F343" s="16">
        <f t="shared" si="106"/>
        <v>51.369989784267773</v>
      </c>
      <c r="G343" s="17" t="str">
        <f t="shared" si="107"/>
        <v>class III obesity</v>
      </c>
      <c r="H343" s="70"/>
    </row>
    <row r="344" spans="1:9">
      <c r="A344" s="50">
        <f t="shared" si="108"/>
        <v>41940</v>
      </c>
      <c r="B344" s="20">
        <f t="shared" si="102"/>
        <v>304</v>
      </c>
      <c r="C344" s="14">
        <f t="shared" si="103"/>
        <v>0</v>
      </c>
      <c r="D344" s="14">
        <f t="shared" si="104"/>
        <v>159</v>
      </c>
      <c r="E344" s="15">
        <f t="shared" si="105"/>
        <v>0</v>
      </c>
      <c r="F344" s="16">
        <f t="shared" si="106"/>
        <v>51.369989784267773</v>
      </c>
      <c r="G344" s="17" t="str">
        <f t="shared" si="107"/>
        <v>class III obesity</v>
      </c>
      <c r="H344" s="70"/>
    </row>
    <row r="345" spans="1:9">
      <c r="A345" s="49">
        <f t="shared" si="108"/>
        <v>41941</v>
      </c>
      <c r="B345" s="20">
        <f t="shared" si="102"/>
        <v>304</v>
      </c>
      <c r="C345" s="10">
        <f t="shared" si="103"/>
        <v>0</v>
      </c>
      <c r="D345" s="10">
        <f t="shared" si="104"/>
        <v>159</v>
      </c>
      <c r="E345" s="11">
        <f t="shared" si="105"/>
        <v>0</v>
      </c>
      <c r="F345" s="12">
        <f t="shared" si="106"/>
        <v>51.369989784267773</v>
      </c>
      <c r="G345" s="13" t="str">
        <f t="shared" si="107"/>
        <v>class III obesity</v>
      </c>
      <c r="H345" s="63"/>
    </row>
    <row r="346" spans="1:9">
      <c r="A346" s="48">
        <f t="shared" si="108"/>
        <v>41942</v>
      </c>
      <c r="B346" s="18">
        <f t="shared" si="102"/>
        <v>304</v>
      </c>
      <c r="C346" s="6">
        <f t="shared" si="103"/>
        <v>0</v>
      </c>
      <c r="D346" s="6">
        <f t="shared" si="104"/>
        <v>159</v>
      </c>
      <c r="E346" s="7">
        <f t="shared" si="105"/>
        <v>0</v>
      </c>
      <c r="F346" s="8">
        <f t="shared" si="106"/>
        <v>51.369989784267773</v>
      </c>
      <c r="G346" s="9" t="str">
        <f t="shared" si="107"/>
        <v>class III obesity</v>
      </c>
      <c r="H346" s="132"/>
    </row>
    <row r="347" spans="1:9">
      <c r="A347" s="49">
        <f t="shared" si="108"/>
        <v>41943</v>
      </c>
      <c r="B347" s="20">
        <f t="shared" si="102"/>
        <v>304</v>
      </c>
      <c r="C347" s="10">
        <f t="shared" si="103"/>
        <v>0</v>
      </c>
      <c r="D347" s="10">
        <f t="shared" si="104"/>
        <v>159</v>
      </c>
      <c r="E347" s="11">
        <f t="shared" si="105"/>
        <v>0</v>
      </c>
      <c r="F347" s="12">
        <f t="shared" si="106"/>
        <v>51.369989784267773</v>
      </c>
      <c r="G347" s="13" t="str">
        <f t="shared" si="107"/>
        <v>class III obesity</v>
      </c>
      <c r="H347" s="63"/>
    </row>
    <row r="348" spans="1:9">
      <c r="A348" s="49">
        <f t="shared" si="108"/>
        <v>41944</v>
      </c>
      <c r="B348" s="20">
        <f t="shared" si="102"/>
        <v>304</v>
      </c>
      <c r="C348" s="10">
        <f t="shared" si="103"/>
        <v>0</v>
      </c>
      <c r="D348" s="10">
        <f t="shared" si="104"/>
        <v>159</v>
      </c>
      <c r="E348" s="11">
        <f t="shared" si="105"/>
        <v>0</v>
      </c>
      <c r="F348" s="12">
        <f t="shared" si="106"/>
        <v>51.369989784267773</v>
      </c>
      <c r="G348" s="13" t="str">
        <f t="shared" si="107"/>
        <v>class III obesity</v>
      </c>
      <c r="H348" s="63"/>
    </row>
    <row r="349" spans="1:9">
      <c r="A349" s="49">
        <f t="shared" si="108"/>
        <v>41945</v>
      </c>
      <c r="B349" s="20">
        <f t="shared" si="102"/>
        <v>304</v>
      </c>
      <c r="C349" s="10">
        <f t="shared" si="103"/>
        <v>0</v>
      </c>
      <c r="D349" s="10">
        <f t="shared" si="104"/>
        <v>159</v>
      </c>
      <c r="E349" s="11">
        <f t="shared" si="105"/>
        <v>0</v>
      </c>
      <c r="F349" s="12">
        <f t="shared" si="106"/>
        <v>51.369989784267773</v>
      </c>
      <c r="G349" s="13" t="str">
        <f t="shared" si="107"/>
        <v>class III obesity</v>
      </c>
      <c r="H349" s="63"/>
    </row>
    <row r="350" spans="1:9">
      <c r="A350" s="50">
        <f t="shared" si="108"/>
        <v>41946</v>
      </c>
      <c r="B350" s="20">
        <f t="shared" si="102"/>
        <v>304</v>
      </c>
      <c r="C350" s="14">
        <f t="shared" si="103"/>
        <v>0</v>
      </c>
      <c r="D350" s="14">
        <f t="shared" si="104"/>
        <v>159</v>
      </c>
      <c r="E350" s="15">
        <f t="shared" si="105"/>
        <v>0</v>
      </c>
      <c r="F350" s="16">
        <f t="shared" si="106"/>
        <v>51.369989784267773</v>
      </c>
      <c r="G350" s="17" t="str">
        <f t="shared" si="107"/>
        <v>class III obesity</v>
      </c>
      <c r="H350" s="70"/>
    </row>
    <row r="351" spans="1:9">
      <c r="A351" s="50">
        <f t="shared" si="108"/>
        <v>41947</v>
      </c>
      <c r="B351" s="20">
        <f t="shared" si="102"/>
        <v>304</v>
      </c>
      <c r="C351" s="14">
        <f t="shared" si="103"/>
        <v>0</v>
      </c>
      <c r="D351" s="14">
        <f t="shared" si="104"/>
        <v>159</v>
      </c>
      <c r="E351" s="15">
        <f t="shared" si="105"/>
        <v>0</v>
      </c>
      <c r="F351" s="16">
        <f t="shared" si="106"/>
        <v>51.369989784267773</v>
      </c>
      <c r="G351" s="17" t="str">
        <f t="shared" si="107"/>
        <v>class III obesity</v>
      </c>
      <c r="H351" s="70"/>
    </row>
    <row r="352" spans="1:9">
      <c r="A352" s="51">
        <f t="shared" si="108"/>
        <v>41948</v>
      </c>
      <c r="B352" s="27">
        <f t="shared" si="102"/>
        <v>304</v>
      </c>
      <c r="C352" s="23">
        <f t="shared" si="103"/>
        <v>0</v>
      </c>
      <c r="D352" s="23">
        <f t="shared" si="104"/>
        <v>159</v>
      </c>
      <c r="E352" s="24">
        <f t="shared" si="105"/>
        <v>0</v>
      </c>
      <c r="F352" s="25">
        <f t="shared" si="106"/>
        <v>51.369989784267773</v>
      </c>
      <c r="G352" s="26" t="str">
        <f t="shared" si="107"/>
        <v>class III obesity</v>
      </c>
      <c r="H352" s="118"/>
      <c r="I352" s="101" t="s">
        <v>120</v>
      </c>
    </row>
    <row r="353" spans="1:8">
      <c r="A353" s="48">
        <f t="shared" si="108"/>
        <v>41949</v>
      </c>
      <c r="B353" s="18">
        <f t="shared" si="102"/>
        <v>304</v>
      </c>
      <c r="C353" s="6">
        <f t="shared" si="103"/>
        <v>0</v>
      </c>
      <c r="D353" s="6">
        <f t="shared" si="104"/>
        <v>159</v>
      </c>
      <c r="E353" s="7">
        <f t="shared" si="105"/>
        <v>0</v>
      </c>
      <c r="F353" s="8">
        <f t="shared" si="106"/>
        <v>51.369989784267773</v>
      </c>
      <c r="G353" s="9" t="str">
        <f t="shared" si="107"/>
        <v>class III obesity</v>
      </c>
      <c r="H353" s="132"/>
    </row>
    <row r="354" spans="1:8">
      <c r="A354" s="49">
        <f t="shared" si="108"/>
        <v>41950</v>
      </c>
      <c r="B354" s="20">
        <f t="shared" si="102"/>
        <v>304</v>
      </c>
      <c r="C354" s="10">
        <f t="shared" si="103"/>
        <v>0</v>
      </c>
      <c r="D354" s="10">
        <f t="shared" si="104"/>
        <v>159</v>
      </c>
      <c r="E354" s="11">
        <f t="shared" si="105"/>
        <v>0</v>
      </c>
      <c r="F354" s="12">
        <f t="shared" si="106"/>
        <v>51.369989784267773</v>
      </c>
      <c r="G354" s="13" t="str">
        <f t="shared" si="107"/>
        <v>class III obesity</v>
      </c>
      <c r="H354" s="63"/>
    </row>
    <row r="355" spans="1:8">
      <c r="A355" s="49">
        <f t="shared" si="108"/>
        <v>41951</v>
      </c>
      <c r="B355" s="20">
        <f t="shared" si="102"/>
        <v>304</v>
      </c>
      <c r="C355" s="10">
        <f t="shared" si="103"/>
        <v>0</v>
      </c>
      <c r="D355" s="10">
        <f t="shared" si="104"/>
        <v>159</v>
      </c>
      <c r="E355" s="11">
        <f t="shared" si="105"/>
        <v>0</v>
      </c>
      <c r="F355" s="12">
        <f t="shared" si="106"/>
        <v>51.369989784267773</v>
      </c>
      <c r="G355" s="13" t="str">
        <f t="shared" si="107"/>
        <v>class III obesity</v>
      </c>
      <c r="H355" s="63"/>
    </row>
    <row r="356" spans="1:8">
      <c r="A356" s="49">
        <f t="shared" si="108"/>
        <v>41952</v>
      </c>
      <c r="B356" s="20">
        <f t="shared" si="102"/>
        <v>304</v>
      </c>
      <c r="C356" s="10">
        <f t="shared" si="103"/>
        <v>0</v>
      </c>
      <c r="D356" s="10">
        <f t="shared" si="104"/>
        <v>159</v>
      </c>
      <c r="E356" s="11">
        <f t="shared" si="105"/>
        <v>0</v>
      </c>
      <c r="F356" s="12">
        <f t="shared" si="106"/>
        <v>51.369989784267773</v>
      </c>
      <c r="G356" s="13" t="str">
        <f t="shared" si="107"/>
        <v>class III obesity</v>
      </c>
      <c r="H356" s="63"/>
    </row>
    <row r="357" spans="1:8">
      <c r="A357" s="50">
        <f t="shared" si="108"/>
        <v>41953</v>
      </c>
      <c r="B357" s="20">
        <f t="shared" si="102"/>
        <v>304</v>
      </c>
      <c r="C357" s="14">
        <f t="shared" si="103"/>
        <v>0</v>
      </c>
      <c r="D357" s="14">
        <f t="shared" si="104"/>
        <v>159</v>
      </c>
      <c r="E357" s="15">
        <f t="shared" si="105"/>
        <v>0</v>
      </c>
      <c r="F357" s="16">
        <f t="shared" si="106"/>
        <v>51.369989784267773</v>
      </c>
      <c r="G357" s="17" t="str">
        <f t="shared" si="107"/>
        <v>class III obesity</v>
      </c>
      <c r="H357" s="70"/>
    </row>
    <row r="358" spans="1:8">
      <c r="A358" s="50">
        <f t="shared" si="108"/>
        <v>41954</v>
      </c>
      <c r="B358" s="20">
        <f t="shared" si="102"/>
        <v>304</v>
      </c>
      <c r="C358" s="14">
        <f t="shared" si="103"/>
        <v>0</v>
      </c>
      <c r="D358" s="14">
        <f t="shared" si="104"/>
        <v>159</v>
      </c>
      <c r="E358" s="15">
        <f t="shared" si="105"/>
        <v>0</v>
      </c>
      <c r="F358" s="16">
        <f t="shared" si="106"/>
        <v>51.369989784267773</v>
      </c>
      <c r="G358" s="17" t="str">
        <f t="shared" si="107"/>
        <v>class III obesity</v>
      </c>
      <c r="H358" s="70"/>
    </row>
    <row r="359" spans="1:8">
      <c r="A359" s="49">
        <f t="shared" si="108"/>
        <v>41955</v>
      </c>
      <c r="B359" s="20">
        <f t="shared" si="102"/>
        <v>304</v>
      </c>
      <c r="C359" s="10">
        <f t="shared" si="103"/>
        <v>0</v>
      </c>
      <c r="D359" s="10">
        <f t="shared" si="104"/>
        <v>159</v>
      </c>
      <c r="E359" s="11">
        <f t="shared" si="105"/>
        <v>0</v>
      </c>
      <c r="F359" s="12">
        <f t="shared" si="106"/>
        <v>51.369989784267773</v>
      </c>
      <c r="G359" s="13" t="str">
        <f t="shared" si="107"/>
        <v>class III obesity</v>
      </c>
      <c r="H359" s="63"/>
    </row>
    <row r="360" spans="1:8">
      <c r="A360" s="48">
        <f t="shared" si="108"/>
        <v>41956</v>
      </c>
      <c r="B360" s="18">
        <f t="shared" si="102"/>
        <v>304</v>
      </c>
      <c r="C360" s="6">
        <f t="shared" si="103"/>
        <v>0</v>
      </c>
      <c r="D360" s="6">
        <f t="shared" si="104"/>
        <v>159</v>
      </c>
      <c r="E360" s="7">
        <f t="shared" si="105"/>
        <v>0</v>
      </c>
      <c r="F360" s="8">
        <f t="shared" si="106"/>
        <v>51.369989784267773</v>
      </c>
      <c r="G360" s="9" t="str">
        <f t="shared" si="107"/>
        <v>class III obesity</v>
      </c>
      <c r="H360" s="132"/>
    </row>
    <row r="361" spans="1:8">
      <c r="A361" s="49">
        <f t="shared" si="108"/>
        <v>41957</v>
      </c>
      <c r="B361" s="20">
        <f t="shared" si="102"/>
        <v>304</v>
      </c>
      <c r="C361" s="10">
        <f t="shared" si="103"/>
        <v>0</v>
      </c>
      <c r="D361" s="10">
        <f t="shared" si="104"/>
        <v>159</v>
      </c>
      <c r="E361" s="11">
        <f t="shared" si="105"/>
        <v>0</v>
      </c>
      <c r="F361" s="12">
        <f t="shared" si="106"/>
        <v>51.369989784267773</v>
      </c>
      <c r="G361" s="13" t="str">
        <f t="shared" si="107"/>
        <v>class III obesity</v>
      </c>
      <c r="H361" s="63"/>
    </row>
    <row r="362" spans="1:8">
      <c r="A362" s="49">
        <f t="shared" si="108"/>
        <v>41958</v>
      </c>
      <c r="B362" s="20">
        <f t="shared" si="102"/>
        <v>304</v>
      </c>
      <c r="C362" s="10">
        <f t="shared" si="103"/>
        <v>0</v>
      </c>
      <c r="D362" s="10">
        <f t="shared" si="104"/>
        <v>159</v>
      </c>
      <c r="E362" s="11">
        <f t="shared" si="105"/>
        <v>0</v>
      </c>
      <c r="F362" s="12">
        <f t="shared" si="106"/>
        <v>51.369989784267773</v>
      </c>
      <c r="G362" s="13" t="str">
        <f t="shared" si="107"/>
        <v>class III obesity</v>
      </c>
      <c r="H362" s="63"/>
    </row>
    <row r="363" spans="1:8">
      <c r="A363" s="49">
        <f t="shared" si="108"/>
        <v>41959</v>
      </c>
      <c r="B363" s="20">
        <f t="shared" si="102"/>
        <v>304</v>
      </c>
      <c r="C363" s="10">
        <f t="shared" si="103"/>
        <v>0</v>
      </c>
      <c r="D363" s="10">
        <f t="shared" si="104"/>
        <v>159</v>
      </c>
      <c r="E363" s="11">
        <f t="shared" si="105"/>
        <v>0</v>
      </c>
      <c r="F363" s="12">
        <f t="shared" si="106"/>
        <v>51.369989784267773</v>
      </c>
      <c r="G363" s="13" t="str">
        <f t="shared" si="107"/>
        <v>class III obesity</v>
      </c>
      <c r="H363" s="63"/>
    </row>
    <row r="364" spans="1:8">
      <c r="A364" s="50">
        <f t="shared" si="108"/>
        <v>41960</v>
      </c>
      <c r="B364" s="20">
        <f t="shared" si="102"/>
        <v>304</v>
      </c>
      <c r="C364" s="14">
        <f t="shared" si="103"/>
        <v>0</v>
      </c>
      <c r="D364" s="14">
        <f t="shared" si="104"/>
        <v>159</v>
      </c>
      <c r="E364" s="15">
        <f t="shared" si="105"/>
        <v>0</v>
      </c>
      <c r="F364" s="16">
        <f t="shared" si="106"/>
        <v>51.369989784267773</v>
      </c>
      <c r="G364" s="17" t="str">
        <f t="shared" si="107"/>
        <v>class III obesity</v>
      </c>
      <c r="H364" s="70"/>
    </row>
    <row r="365" spans="1:8">
      <c r="A365" s="50">
        <f t="shared" si="108"/>
        <v>41961</v>
      </c>
      <c r="B365" s="20">
        <f t="shared" si="102"/>
        <v>304</v>
      </c>
      <c r="C365" s="14">
        <f t="shared" si="103"/>
        <v>0</v>
      </c>
      <c r="D365" s="14">
        <f t="shared" si="104"/>
        <v>159</v>
      </c>
      <c r="E365" s="15">
        <f t="shared" si="105"/>
        <v>0</v>
      </c>
      <c r="F365" s="16">
        <f t="shared" si="106"/>
        <v>51.369989784267773</v>
      </c>
      <c r="G365" s="17" t="str">
        <f t="shared" si="107"/>
        <v>class III obesity</v>
      </c>
      <c r="H365" s="70"/>
    </row>
    <row r="366" spans="1:8">
      <c r="A366" s="49">
        <f t="shared" si="108"/>
        <v>41962</v>
      </c>
      <c r="B366" s="20">
        <f t="shared" si="102"/>
        <v>304</v>
      </c>
      <c r="C366" s="10">
        <f t="shared" si="103"/>
        <v>0</v>
      </c>
      <c r="D366" s="10">
        <f t="shared" si="104"/>
        <v>159</v>
      </c>
      <c r="E366" s="11">
        <f t="shared" si="105"/>
        <v>0</v>
      </c>
      <c r="F366" s="12">
        <f t="shared" si="106"/>
        <v>51.369989784267773</v>
      </c>
      <c r="G366" s="13" t="str">
        <f t="shared" si="107"/>
        <v>class III obesity</v>
      </c>
      <c r="H366" s="63"/>
    </row>
    <row r="367" spans="1:8">
      <c r="A367" s="48">
        <f t="shared" si="108"/>
        <v>41963</v>
      </c>
      <c r="B367" s="18">
        <f t="shared" si="102"/>
        <v>304</v>
      </c>
      <c r="C367" s="6">
        <f t="shared" si="103"/>
        <v>0</v>
      </c>
      <c r="D367" s="6">
        <f t="shared" si="104"/>
        <v>159</v>
      </c>
      <c r="E367" s="7">
        <f t="shared" si="105"/>
        <v>0</v>
      </c>
      <c r="F367" s="8">
        <f t="shared" si="106"/>
        <v>51.369989784267773</v>
      </c>
      <c r="G367" s="9" t="str">
        <f t="shared" si="107"/>
        <v>class III obesity</v>
      </c>
      <c r="H367" s="132"/>
    </row>
    <row r="368" spans="1:8">
      <c r="A368" s="49">
        <f t="shared" si="108"/>
        <v>41964</v>
      </c>
      <c r="B368" s="20">
        <f t="shared" si="102"/>
        <v>304</v>
      </c>
      <c r="C368" s="10">
        <f t="shared" si="103"/>
        <v>0</v>
      </c>
      <c r="D368" s="10">
        <f t="shared" si="104"/>
        <v>159</v>
      </c>
      <c r="E368" s="11">
        <f t="shared" si="105"/>
        <v>0</v>
      </c>
      <c r="F368" s="12">
        <f t="shared" si="106"/>
        <v>51.369989784267773</v>
      </c>
      <c r="G368" s="13" t="str">
        <f t="shared" si="107"/>
        <v>class III obesity</v>
      </c>
      <c r="H368" s="63"/>
    </row>
    <row r="369" spans="1:9">
      <c r="A369" s="49">
        <f t="shared" si="108"/>
        <v>41965</v>
      </c>
      <c r="B369" s="20">
        <f t="shared" si="102"/>
        <v>304</v>
      </c>
      <c r="C369" s="10">
        <f t="shared" si="103"/>
        <v>0</v>
      </c>
      <c r="D369" s="10">
        <f t="shared" si="104"/>
        <v>159</v>
      </c>
      <c r="E369" s="11">
        <f t="shared" si="105"/>
        <v>0</v>
      </c>
      <c r="F369" s="12">
        <f t="shared" si="106"/>
        <v>51.369989784267773</v>
      </c>
      <c r="G369" s="13" t="str">
        <f t="shared" si="107"/>
        <v>class III obesity</v>
      </c>
      <c r="H369" s="63"/>
    </row>
    <row r="370" spans="1:9">
      <c r="A370" s="49">
        <f t="shared" si="108"/>
        <v>41966</v>
      </c>
      <c r="B370" s="20">
        <f t="shared" si="102"/>
        <v>304</v>
      </c>
      <c r="C370" s="10">
        <f t="shared" si="103"/>
        <v>0</v>
      </c>
      <c r="D370" s="10">
        <f t="shared" si="104"/>
        <v>159</v>
      </c>
      <c r="E370" s="11">
        <f t="shared" si="105"/>
        <v>0</v>
      </c>
      <c r="F370" s="12">
        <f t="shared" si="106"/>
        <v>51.369989784267773</v>
      </c>
      <c r="G370" s="13" t="str">
        <f t="shared" si="107"/>
        <v>class III obesity</v>
      </c>
      <c r="H370" s="63"/>
    </row>
    <row r="371" spans="1:9">
      <c r="A371" s="53">
        <f t="shared" si="108"/>
        <v>41967</v>
      </c>
      <c r="B371" s="20">
        <f t="shared" si="102"/>
        <v>304</v>
      </c>
      <c r="C371" s="14">
        <f t="shared" si="103"/>
        <v>0</v>
      </c>
      <c r="D371" s="14">
        <f t="shared" si="104"/>
        <v>159</v>
      </c>
      <c r="E371" s="15">
        <f t="shared" si="105"/>
        <v>0</v>
      </c>
      <c r="F371" s="16">
        <f t="shared" si="106"/>
        <v>51.369989784267773</v>
      </c>
      <c r="G371" s="17" t="str">
        <f t="shared" si="107"/>
        <v>class III obesity</v>
      </c>
      <c r="H371" s="70"/>
    </row>
    <row r="372" spans="1:9">
      <c r="A372" s="53">
        <f t="shared" si="108"/>
        <v>41968</v>
      </c>
      <c r="B372" s="20">
        <f t="shared" si="102"/>
        <v>304</v>
      </c>
      <c r="C372" s="14">
        <f t="shared" si="103"/>
        <v>0</v>
      </c>
      <c r="D372" s="14">
        <f t="shared" si="104"/>
        <v>159</v>
      </c>
      <c r="E372" s="15">
        <f t="shared" si="105"/>
        <v>0</v>
      </c>
      <c r="F372" s="16">
        <f t="shared" si="106"/>
        <v>51.369989784267773</v>
      </c>
      <c r="G372" s="17" t="str">
        <f t="shared" si="107"/>
        <v>class III obesity</v>
      </c>
      <c r="H372" s="70"/>
    </row>
    <row r="373" spans="1:9">
      <c r="A373" s="54">
        <f t="shared" si="108"/>
        <v>41969</v>
      </c>
      <c r="B373" s="20">
        <f t="shared" si="102"/>
        <v>304</v>
      </c>
      <c r="C373" s="10">
        <f t="shared" si="103"/>
        <v>0</v>
      </c>
      <c r="D373" s="10">
        <f t="shared" si="104"/>
        <v>159</v>
      </c>
      <c r="E373" s="11">
        <f t="shared" si="105"/>
        <v>0</v>
      </c>
      <c r="F373" s="12">
        <f t="shared" si="106"/>
        <v>51.369989784267773</v>
      </c>
      <c r="G373" s="13" t="str">
        <f t="shared" si="107"/>
        <v>class III obesity</v>
      </c>
      <c r="H373" s="63"/>
    </row>
    <row r="374" spans="1:9">
      <c r="A374" s="55">
        <f t="shared" si="108"/>
        <v>41970</v>
      </c>
      <c r="B374" s="18">
        <f t="shared" si="102"/>
        <v>304</v>
      </c>
      <c r="C374" s="6">
        <f t="shared" si="103"/>
        <v>0</v>
      </c>
      <c r="D374" s="6">
        <f t="shared" si="104"/>
        <v>159</v>
      </c>
      <c r="E374" s="7">
        <f t="shared" si="105"/>
        <v>0</v>
      </c>
      <c r="F374" s="8">
        <f t="shared" si="106"/>
        <v>51.369989784267773</v>
      </c>
      <c r="G374" s="9" t="str">
        <f t="shared" si="107"/>
        <v>class III obesity</v>
      </c>
      <c r="H374" s="132"/>
    </row>
    <row r="375" spans="1:9">
      <c r="A375" s="54">
        <f t="shared" si="108"/>
        <v>41971</v>
      </c>
      <c r="B375" s="20">
        <f t="shared" ref="B375:B438" si="109">B374</f>
        <v>304</v>
      </c>
      <c r="C375" s="10">
        <f t="shared" si="103"/>
        <v>0</v>
      </c>
      <c r="D375" s="10">
        <f t="shared" si="104"/>
        <v>159</v>
      </c>
      <c r="E375" s="11">
        <f t="shared" si="105"/>
        <v>0</v>
      </c>
      <c r="F375" s="12">
        <f t="shared" si="106"/>
        <v>51.369989784267773</v>
      </c>
      <c r="G375" s="13" t="str">
        <f t="shared" si="107"/>
        <v>class III obesity</v>
      </c>
      <c r="H375" s="63"/>
    </row>
    <row r="376" spans="1:9">
      <c r="A376" s="54">
        <f t="shared" si="108"/>
        <v>41972</v>
      </c>
      <c r="B376" s="20">
        <f t="shared" si="109"/>
        <v>304</v>
      </c>
      <c r="C376" s="10">
        <f t="shared" si="103"/>
        <v>0</v>
      </c>
      <c r="D376" s="10">
        <f t="shared" si="104"/>
        <v>159</v>
      </c>
      <c r="E376" s="11">
        <f t="shared" si="105"/>
        <v>0</v>
      </c>
      <c r="F376" s="12">
        <f t="shared" si="106"/>
        <v>51.369989784267773</v>
      </c>
      <c r="G376" s="13" t="str">
        <f t="shared" si="107"/>
        <v>class III obesity</v>
      </c>
      <c r="H376" s="63"/>
    </row>
    <row r="377" spans="1:9">
      <c r="A377" s="54">
        <f t="shared" si="108"/>
        <v>41973</v>
      </c>
      <c r="B377" s="20">
        <f t="shared" si="109"/>
        <v>304</v>
      </c>
      <c r="C377" s="10">
        <f t="shared" si="103"/>
        <v>0</v>
      </c>
      <c r="D377" s="10">
        <f t="shared" si="104"/>
        <v>159</v>
      </c>
      <c r="E377" s="11">
        <f t="shared" si="105"/>
        <v>0</v>
      </c>
      <c r="F377" s="12">
        <f t="shared" si="106"/>
        <v>51.369989784267773</v>
      </c>
      <c r="G377" s="13" t="str">
        <f t="shared" si="107"/>
        <v>class III obesity</v>
      </c>
      <c r="H377" s="63"/>
    </row>
    <row r="378" spans="1:9">
      <c r="A378" s="53">
        <f t="shared" si="108"/>
        <v>41974</v>
      </c>
      <c r="B378" s="20">
        <f t="shared" si="109"/>
        <v>304</v>
      </c>
      <c r="C378" s="14">
        <f t="shared" si="103"/>
        <v>0</v>
      </c>
      <c r="D378" s="14">
        <f t="shared" si="104"/>
        <v>159</v>
      </c>
      <c r="E378" s="15">
        <f t="shared" si="105"/>
        <v>0</v>
      </c>
      <c r="F378" s="16">
        <f t="shared" si="106"/>
        <v>51.369989784267773</v>
      </c>
      <c r="G378" s="17" t="str">
        <f t="shared" si="107"/>
        <v>class III obesity</v>
      </c>
      <c r="H378" s="70"/>
    </row>
    <row r="379" spans="1:9">
      <c r="A379" s="53">
        <f t="shared" si="108"/>
        <v>41975</v>
      </c>
      <c r="B379" s="20">
        <f t="shared" si="109"/>
        <v>304</v>
      </c>
      <c r="C379" s="14">
        <f t="shared" si="103"/>
        <v>0</v>
      </c>
      <c r="D379" s="14">
        <f t="shared" si="104"/>
        <v>159</v>
      </c>
      <c r="E379" s="15">
        <f t="shared" si="105"/>
        <v>0</v>
      </c>
      <c r="F379" s="16">
        <f t="shared" si="106"/>
        <v>51.369989784267773</v>
      </c>
      <c r="G379" s="17" t="str">
        <f t="shared" si="107"/>
        <v>class III obesity</v>
      </c>
      <c r="H379" s="70"/>
    </row>
    <row r="380" spans="1:9">
      <c r="A380" s="54">
        <f t="shared" si="108"/>
        <v>41976</v>
      </c>
      <c r="B380" s="20">
        <f t="shared" si="109"/>
        <v>304</v>
      </c>
      <c r="C380" s="10">
        <f t="shared" si="103"/>
        <v>0</v>
      </c>
      <c r="D380" s="10">
        <f t="shared" si="104"/>
        <v>159</v>
      </c>
      <c r="E380" s="11">
        <f t="shared" si="105"/>
        <v>0</v>
      </c>
      <c r="F380" s="12">
        <f t="shared" si="106"/>
        <v>51.369989784267773</v>
      </c>
      <c r="G380" s="13" t="str">
        <f t="shared" si="107"/>
        <v>class III obesity</v>
      </c>
      <c r="H380" s="63"/>
    </row>
    <row r="381" spans="1:9">
      <c r="A381" s="55">
        <f t="shared" si="108"/>
        <v>41977</v>
      </c>
      <c r="B381" s="18">
        <f t="shared" si="109"/>
        <v>304</v>
      </c>
      <c r="C381" s="6">
        <f t="shared" si="103"/>
        <v>0</v>
      </c>
      <c r="D381" s="6">
        <f t="shared" si="104"/>
        <v>159</v>
      </c>
      <c r="E381" s="7">
        <f t="shared" si="105"/>
        <v>0</v>
      </c>
      <c r="F381" s="8">
        <f t="shared" si="106"/>
        <v>51.369989784267773</v>
      </c>
      <c r="G381" s="9" t="str">
        <f t="shared" si="107"/>
        <v>class III obesity</v>
      </c>
      <c r="H381" s="132"/>
    </row>
    <row r="382" spans="1:9">
      <c r="A382" s="56">
        <f t="shared" si="108"/>
        <v>41978</v>
      </c>
      <c r="B382" s="27">
        <f t="shared" si="109"/>
        <v>304</v>
      </c>
      <c r="C382" s="23">
        <f t="shared" si="103"/>
        <v>0</v>
      </c>
      <c r="D382" s="23">
        <f t="shared" si="104"/>
        <v>159</v>
      </c>
      <c r="E382" s="24">
        <f t="shared" si="105"/>
        <v>0</v>
      </c>
      <c r="F382" s="25">
        <f t="shared" si="106"/>
        <v>51.369989784267773</v>
      </c>
      <c r="G382" s="26" t="str">
        <f t="shared" si="107"/>
        <v>class III obesity</v>
      </c>
      <c r="H382" s="118"/>
      <c r="I382" s="101" t="s">
        <v>121</v>
      </c>
    </row>
    <row r="383" spans="1:9">
      <c r="A383" s="54">
        <f t="shared" si="108"/>
        <v>41979</v>
      </c>
      <c r="B383" s="20">
        <f t="shared" si="109"/>
        <v>304</v>
      </c>
      <c r="C383" s="10">
        <f t="shared" ref="C383:C446" si="110">$B$1-B383</f>
        <v>0</v>
      </c>
      <c r="D383" s="10">
        <f t="shared" ref="D383:D446" si="111">B383-$C$1</f>
        <v>159</v>
      </c>
      <c r="E383" s="11">
        <f t="shared" ref="E383:E446" si="112">C383/ToLose</f>
        <v>0</v>
      </c>
      <c r="F383" s="12">
        <f t="shared" ref="F383:F446" si="113">B383/(height^2)*703</f>
        <v>51.369989784267773</v>
      </c>
      <c r="G383" s="13" t="str">
        <f t="shared" ref="G383:G446" si="114">IF(F383&lt;18.5,"underweight",IF(F383&lt;25,"normal",IF(F383&lt;30,"overweight",IF(F383&lt;35,"class I obesity",IF(F383&lt;40,"class II obesity", "class III obesity")))))</f>
        <v>class III obesity</v>
      </c>
      <c r="H383" s="63"/>
    </row>
    <row r="384" spans="1:9">
      <c r="A384" s="54">
        <f t="shared" si="108"/>
        <v>41980</v>
      </c>
      <c r="B384" s="20">
        <f t="shared" si="109"/>
        <v>304</v>
      </c>
      <c r="C384" s="10">
        <f t="shared" si="110"/>
        <v>0</v>
      </c>
      <c r="D384" s="10">
        <f t="shared" si="111"/>
        <v>159</v>
      </c>
      <c r="E384" s="11">
        <f t="shared" si="112"/>
        <v>0</v>
      </c>
      <c r="F384" s="12">
        <f t="shared" si="113"/>
        <v>51.369989784267773</v>
      </c>
      <c r="G384" s="13" t="str">
        <f t="shared" si="114"/>
        <v>class III obesity</v>
      </c>
      <c r="H384" s="63"/>
    </row>
    <row r="385" spans="1:8">
      <c r="A385" s="53">
        <f t="shared" si="108"/>
        <v>41981</v>
      </c>
      <c r="B385" s="20">
        <f t="shared" si="109"/>
        <v>304</v>
      </c>
      <c r="C385" s="14">
        <f t="shared" si="110"/>
        <v>0</v>
      </c>
      <c r="D385" s="14">
        <f t="shared" si="111"/>
        <v>159</v>
      </c>
      <c r="E385" s="15">
        <f t="shared" si="112"/>
        <v>0</v>
      </c>
      <c r="F385" s="16">
        <f t="shared" si="113"/>
        <v>51.369989784267773</v>
      </c>
      <c r="G385" s="17" t="str">
        <f t="shared" si="114"/>
        <v>class III obesity</v>
      </c>
      <c r="H385" s="70"/>
    </row>
    <row r="386" spans="1:8">
      <c r="A386" s="53">
        <f t="shared" si="108"/>
        <v>41982</v>
      </c>
      <c r="B386" s="20">
        <f t="shared" si="109"/>
        <v>304</v>
      </c>
      <c r="C386" s="14">
        <f t="shared" si="110"/>
        <v>0</v>
      </c>
      <c r="D386" s="14">
        <f t="shared" si="111"/>
        <v>159</v>
      </c>
      <c r="E386" s="15">
        <f t="shared" si="112"/>
        <v>0</v>
      </c>
      <c r="F386" s="16">
        <f t="shared" si="113"/>
        <v>51.369989784267773</v>
      </c>
      <c r="G386" s="17" t="str">
        <f t="shared" si="114"/>
        <v>class III obesity</v>
      </c>
      <c r="H386" s="70"/>
    </row>
    <row r="387" spans="1:8">
      <c r="A387" s="54">
        <f t="shared" si="108"/>
        <v>41983</v>
      </c>
      <c r="B387" s="20">
        <f t="shared" si="109"/>
        <v>304</v>
      </c>
      <c r="C387" s="10">
        <f t="shared" si="110"/>
        <v>0</v>
      </c>
      <c r="D387" s="10">
        <f t="shared" si="111"/>
        <v>159</v>
      </c>
      <c r="E387" s="11">
        <f t="shared" si="112"/>
        <v>0</v>
      </c>
      <c r="F387" s="12">
        <f t="shared" si="113"/>
        <v>51.369989784267773</v>
      </c>
      <c r="G387" s="13" t="str">
        <f t="shared" si="114"/>
        <v>class III obesity</v>
      </c>
      <c r="H387" s="63"/>
    </row>
    <row r="388" spans="1:8">
      <c r="A388" s="55">
        <f t="shared" si="108"/>
        <v>41984</v>
      </c>
      <c r="B388" s="18">
        <f t="shared" si="109"/>
        <v>304</v>
      </c>
      <c r="C388" s="6">
        <f t="shared" si="110"/>
        <v>0</v>
      </c>
      <c r="D388" s="6">
        <f t="shared" si="111"/>
        <v>159</v>
      </c>
      <c r="E388" s="7">
        <f t="shared" si="112"/>
        <v>0</v>
      </c>
      <c r="F388" s="8">
        <f t="shared" si="113"/>
        <v>51.369989784267773</v>
      </c>
      <c r="G388" s="9" t="str">
        <f t="shared" si="114"/>
        <v>class III obesity</v>
      </c>
      <c r="H388" s="132"/>
    </row>
    <row r="389" spans="1:8">
      <c r="A389" s="54">
        <f t="shared" si="108"/>
        <v>41985</v>
      </c>
      <c r="B389" s="20">
        <f t="shared" si="109"/>
        <v>304</v>
      </c>
      <c r="C389" s="10">
        <f t="shared" si="110"/>
        <v>0</v>
      </c>
      <c r="D389" s="10">
        <f t="shared" si="111"/>
        <v>159</v>
      </c>
      <c r="E389" s="11">
        <f t="shared" si="112"/>
        <v>0</v>
      </c>
      <c r="F389" s="12">
        <f t="shared" si="113"/>
        <v>51.369989784267773</v>
      </c>
      <c r="G389" s="13" t="str">
        <f t="shared" si="114"/>
        <v>class III obesity</v>
      </c>
      <c r="H389" s="63"/>
    </row>
    <row r="390" spans="1:8">
      <c r="A390" s="54">
        <f t="shared" si="108"/>
        <v>41986</v>
      </c>
      <c r="B390" s="20">
        <f t="shared" si="109"/>
        <v>304</v>
      </c>
      <c r="C390" s="10">
        <f t="shared" si="110"/>
        <v>0</v>
      </c>
      <c r="D390" s="10">
        <f t="shared" si="111"/>
        <v>159</v>
      </c>
      <c r="E390" s="11">
        <f t="shared" si="112"/>
        <v>0</v>
      </c>
      <c r="F390" s="12">
        <f t="shared" si="113"/>
        <v>51.369989784267773</v>
      </c>
      <c r="G390" s="13" t="str">
        <f t="shared" si="114"/>
        <v>class III obesity</v>
      </c>
      <c r="H390" s="63"/>
    </row>
    <row r="391" spans="1:8">
      <c r="A391" s="54">
        <f t="shared" si="108"/>
        <v>41987</v>
      </c>
      <c r="B391" s="20">
        <f t="shared" si="109"/>
        <v>304</v>
      </c>
      <c r="C391" s="10">
        <f t="shared" si="110"/>
        <v>0</v>
      </c>
      <c r="D391" s="10">
        <f t="shared" si="111"/>
        <v>159</v>
      </c>
      <c r="E391" s="11">
        <f t="shared" si="112"/>
        <v>0</v>
      </c>
      <c r="F391" s="12">
        <f t="shared" si="113"/>
        <v>51.369989784267773</v>
      </c>
      <c r="G391" s="13" t="str">
        <f t="shared" si="114"/>
        <v>class III obesity</v>
      </c>
      <c r="H391" s="63"/>
    </row>
    <row r="392" spans="1:8">
      <c r="A392" s="53">
        <f t="shared" si="108"/>
        <v>41988</v>
      </c>
      <c r="B392" s="20">
        <f t="shared" si="109"/>
        <v>304</v>
      </c>
      <c r="C392" s="14">
        <f t="shared" si="110"/>
        <v>0</v>
      </c>
      <c r="D392" s="14">
        <f t="shared" si="111"/>
        <v>159</v>
      </c>
      <c r="E392" s="15">
        <f t="shared" si="112"/>
        <v>0</v>
      </c>
      <c r="F392" s="16">
        <f t="shared" si="113"/>
        <v>51.369989784267773</v>
      </c>
      <c r="G392" s="17" t="str">
        <f t="shared" si="114"/>
        <v>class III obesity</v>
      </c>
      <c r="H392" s="70"/>
    </row>
    <row r="393" spans="1:8">
      <c r="A393" s="53">
        <f t="shared" si="108"/>
        <v>41989</v>
      </c>
      <c r="B393" s="20">
        <f t="shared" si="109"/>
        <v>304</v>
      </c>
      <c r="C393" s="14">
        <f t="shared" si="110"/>
        <v>0</v>
      </c>
      <c r="D393" s="14">
        <f t="shared" si="111"/>
        <v>159</v>
      </c>
      <c r="E393" s="15">
        <f t="shared" si="112"/>
        <v>0</v>
      </c>
      <c r="F393" s="16">
        <f t="shared" si="113"/>
        <v>51.369989784267773</v>
      </c>
      <c r="G393" s="17" t="str">
        <f t="shared" si="114"/>
        <v>class III obesity</v>
      </c>
      <c r="H393" s="70"/>
    </row>
    <row r="394" spans="1:8">
      <c r="A394" s="54">
        <f t="shared" si="108"/>
        <v>41990</v>
      </c>
      <c r="B394" s="20">
        <f t="shared" si="109"/>
        <v>304</v>
      </c>
      <c r="C394" s="10">
        <f t="shared" si="110"/>
        <v>0</v>
      </c>
      <c r="D394" s="10">
        <f t="shared" si="111"/>
        <v>159</v>
      </c>
      <c r="E394" s="11">
        <f t="shared" si="112"/>
        <v>0</v>
      </c>
      <c r="F394" s="12">
        <f t="shared" si="113"/>
        <v>51.369989784267773</v>
      </c>
      <c r="G394" s="13" t="str">
        <f t="shared" si="114"/>
        <v>class III obesity</v>
      </c>
      <c r="H394" s="63"/>
    </row>
    <row r="395" spans="1:8">
      <c r="A395" s="55">
        <f t="shared" si="108"/>
        <v>41991</v>
      </c>
      <c r="B395" s="18">
        <f t="shared" si="109"/>
        <v>304</v>
      </c>
      <c r="C395" s="6">
        <f t="shared" si="110"/>
        <v>0</v>
      </c>
      <c r="D395" s="6">
        <f t="shared" si="111"/>
        <v>159</v>
      </c>
      <c r="E395" s="7">
        <f t="shared" si="112"/>
        <v>0</v>
      </c>
      <c r="F395" s="8">
        <f t="shared" si="113"/>
        <v>51.369989784267773</v>
      </c>
      <c r="G395" s="9" t="str">
        <f t="shared" si="114"/>
        <v>class III obesity</v>
      </c>
      <c r="H395" s="132"/>
    </row>
    <row r="396" spans="1:8">
      <c r="A396" s="54">
        <f t="shared" si="108"/>
        <v>41992</v>
      </c>
      <c r="B396" s="20">
        <f t="shared" si="109"/>
        <v>304</v>
      </c>
      <c r="C396" s="10">
        <f t="shared" si="110"/>
        <v>0</v>
      </c>
      <c r="D396" s="10">
        <f t="shared" si="111"/>
        <v>159</v>
      </c>
      <c r="E396" s="11">
        <f t="shared" si="112"/>
        <v>0</v>
      </c>
      <c r="F396" s="12">
        <f t="shared" si="113"/>
        <v>51.369989784267773</v>
      </c>
      <c r="G396" s="13" t="str">
        <f t="shared" si="114"/>
        <v>class III obesity</v>
      </c>
      <c r="H396" s="63"/>
    </row>
    <row r="397" spans="1:8">
      <c r="A397" s="54">
        <f t="shared" si="108"/>
        <v>41993</v>
      </c>
      <c r="B397" s="20">
        <f t="shared" si="109"/>
        <v>304</v>
      </c>
      <c r="C397" s="10">
        <f t="shared" si="110"/>
        <v>0</v>
      </c>
      <c r="D397" s="10">
        <f t="shared" si="111"/>
        <v>159</v>
      </c>
      <c r="E397" s="11">
        <f t="shared" si="112"/>
        <v>0</v>
      </c>
      <c r="F397" s="12">
        <f t="shared" si="113"/>
        <v>51.369989784267773</v>
      </c>
      <c r="G397" s="13" t="str">
        <f t="shared" si="114"/>
        <v>class III obesity</v>
      </c>
      <c r="H397" s="63"/>
    </row>
    <row r="398" spans="1:8">
      <c r="A398" s="54">
        <f t="shared" si="108"/>
        <v>41994</v>
      </c>
      <c r="B398" s="20">
        <f t="shared" si="109"/>
        <v>304</v>
      </c>
      <c r="C398" s="10">
        <f t="shared" si="110"/>
        <v>0</v>
      </c>
      <c r="D398" s="10">
        <f t="shared" si="111"/>
        <v>159</v>
      </c>
      <c r="E398" s="11">
        <f t="shared" si="112"/>
        <v>0</v>
      </c>
      <c r="F398" s="12">
        <f t="shared" si="113"/>
        <v>51.369989784267773</v>
      </c>
      <c r="G398" s="13" t="str">
        <f t="shared" si="114"/>
        <v>class III obesity</v>
      </c>
      <c r="H398" s="63"/>
    </row>
    <row r="399" spans="1:8">
      <c r="A399" s="53">
        <f t="shared" si="108"/>
        <v>41995</v>
      </c>
      <c r="B399" s="20">
        <f t="shared" si="109"/>
        <v>304</v>
      </c>
      <c r="C399" s="14">
        <f t="shared" si="110"/>
        <v>0</v>
      </c>
      <c r="D399" s="14">
        <f t="shared" si="111"/>
        <v>159</v>
      </c>
      <c r="E399" s="15">
        <f t="shared" si="112"/>
        <v>0</v>
      </c>
      <c r="F399" s="16">
        <f t="shared" si="113"/>
        <v>51.369989784267773</v>
      </c>
      <c r="G399" s="17" t="str">
        <f t="shared" si="114"/>
        <v>class III obesity</v>
      </c>
      <c r="H399" s="70"/>
    </row>
    <row r="400" spans="1:8">
      <c r="A400" s="53">
        <f t="shared" si="108"/>
        <v>41996</v>
      </c>
      <c r="B400" s="20">
        <f t="shared" si="109"/>
        <v>304</v>
      </c>
      <c r="C400" s="14">
        <f t="shared" si="110"/>
        <v>0</v>
      </c>
      <c r="D400" s="14">
        <f t="shared" si="111"/>
        <v>159</v>
      </c>
      <c r="E400" s="15">
        <f t="shared" si="112"/>
        <v>0</v>
      </c>
      <c r="F400" s="16">
        <f t="shared" si="113"/>
        <v>51.369989784267773</v>
      </c>
      <c r="G400" s="17" t="str">
        <f t="shared" si="114"/>
        <v>class III obesity</v>
      </c>
      <c r="H400" s="70"/>
    </row>
    <row r="401" spans="1:8">
      <c r="A401" s="54">
        <f t="shared" si="108"/>
        <v>41997</v>
      </c>
      <c r="B401" s="20">
        <f t="shared" si="109"/>
        <v>304</v>
      </c>
      <c r="C401" s="10">
        <f t="shared" si="110"/>
        <v>0</v>
      </c>
      <c r="D401" s="10">
        <f t="shared" si="111"/>
        <v>159</v>
      </c>
      <c r="E401" s="11">
        <f t="shared" si="112"/>
        <v>0</v>
      </c>
      <c r="F401" s="12">
        <f t="shared" si="113"/>
        <v>51.369989784267773</v>
      </c>
      <c r="G401" s="13" t="str">
        <f t="shared" si="114"/>
        <v>class III obesity</v>
      </c>
      <c r="H401" s="63"/>
    </row>
    <row r="402" spans="1:8">
      <c r="A402" s="55">
        <f t="shared" si="108"/>
        <v>41998</v>
      </c>
      <c r="B402" s="18">
        <f t="shared" si="109"/>
        <v>304</v>
      </c>
      <c r="C402" s="6">
        <f t="shared" si="110"/>
        <v>0</v>
      </c>
      <c r="D402" s="6">
        <f t="shared" si="111"/>
        <v>159</v>
      </c>
      <c r="E402" s="7">
        <f t="shared" si="112"/>
        <v>0</v>
      </c>
      <c r="F402" s="8">
        <f t="shared" si="113"/>
        <v>51.369989784267773</v>
      </c>
      <c r="G402" s="9" t="str">
        <f t="shared" si="114"/>
        <v>class III obesity</v>
      </c>
      <c r="H402" s="132"/>
    </row>
    <row r="403" spans="1:8">
      <c r="A403" s="54">
        <f t="shared" si="108"/>
        <v>41999</v>
      </c>
      <c r="B403" s="20">
        <f t="shared" si="109"/>
        <v>304</v>
      </c>
      <c r="C403" s="10">
        <f t="shared" si="110"/>
        <v>0</v>
      </c>
      <c r="D403" s="10">
        <f t="shared" si="111"/>
        <v>159</v>
      </c>
      <c r="E403" s="11">
        <f t="shared" si="112"/>
        <v>0</v>
      </c>
      <c r="F403" s="12">
        <f t="shared" si="113"/>
        <v>51.369989784267773</v>
      </c>
      <c r="G403" s="13" t="str">
        <f t="shared" si="114"/>
        <v>class III obesity</v>
      </c>
      <c r="H403" s="63"/>
    </row>
    <row r="404" spans="1:8">
      <c r="A404" s="54">
        <f t="shared" si="108"/>
        <v>42000</v>
      </c>
      <c r="B404" s="20">
        <f t="shared" si="109"/>
        <v>304</v>
      </c>
      <c r="C404" s="10">
        <f t="shared" si="110"/>
        <v>0</v>
      </c>
      <c r="D404" s="10">
        <f t="shared" si="111"/>
        <v>159</v>
      </c>
      <c r="E404" s="11">
        <f t="shared" si="112"/>
        <v>0</v>
      </c>
      <c r="F404" s="12">
        <f t="shared" si="113"/>
        <v>51.369989784267773</v>
      </c>
      <c r="G404" s="13" t="str">
        <f t="shared" si="114"/>
        <v>class III obesity</v>
      </c>
      <c r="H404" s="63"/>
    </row>
    <row r="405" spans="1:8">
      <c r="A405" s="54">
        <f t="shared" ref="A405:A468" si="115">A404+1</f>
        <v>42001</v>
      </c>
      <c r="B405" s="20">
        <f t="shared" si="109"/>
        <v>304</v>
      </c>
      <c r="C405" s="10">
        <f t="shared" si="110"/>
        <v>0</v>
      </c>
      <c r="D405" s="10">
        <f t="shared" si="111"/>
        <v>159</v>
      </c>
      <c r="E405" s="11">
        <f t="shared" si="112"/>
        <v>0</v>
      </c>
      <c r="F405" s="12">
        <f t="shared" si="113"/>
        <v>51.369989784267773</v>
      </c>
      <c r="G405" s="13" t="str">
        <f t="shared" si="114"/>
        <v>class III obesity</v>
      </c>
      <c r="H405" s="63"/>
    </row>
    <row r="406" spans="1:8">
      <c r="A406" s="53">
        <f t="shared" si="115"/>
        <v>42002</v>
      </c>
      <c r="B406" s="20">
        <f t="shared" si="109"/>
        <v>304</v>
      </c>
      <c r="C406" s="14">
        <f t="shared" si="110"/>
        <v>0</v>
      </c>
      <c r="D406" s="14">
        <f t="shared" si="111"/>
        <v>159</v>
      </c>
      <c r="E406" s="15">
        <f t="shared" si="112"/>
        <v>0</v>
      </c>
      <c r="F406" s="16">
        <f t="shared" si="113"/>
        <v>51.369989784267773</v>
      </c>
      <c r="G406" s="17" t="str">
        <f t="shared" si="114"/>
        <v>class III obesity</v>
      </c>
      <c r="H406" s="70"/>
    </row>
    <row r="407" spans="1:8">
      <c r="A407" s="53">
        <f t="shared" si="115"/>
        <v>42003</v>
      </c>
      <c r="B407" s="20">
        <f t="shared" si="109"/>
        <v>304</v>
      </c>
      <c r="C407" s="14">
        <f t="shared" si="110"/>
        <v>0</v>
      </c>
      <c r="D407" s="14">
        <f t="shared" si="111"/>
        <v>159</v>
      </c>
      <c r="E407" s="15">
        <f t="shared" si="112"/>
        <v>0</v>
      </c>
      <c r="F407" s="16">
        <f t="shared" si="113"/>
        <v>51.369989784267773</v>
      </c>
      <c r="G407" s="17" t="str">
        <f t="shared" si="114"/>
        <v>class III obesity</v>
      </c>
      <c r="H407" s="70"/>
    </row>
    <row r="408" spans="1:8">
      <c r="A408" s="54">
        <f t="shared" si="115"/>
        <v>42004</v>
      </c>
      <c r="B408" s="20">
        <f t="shared" si="109"/>
        <v>304</v>
      </c>
      <c r="C408" s="10">
        <f t="shared" si="110"/>
        <v>0</v>
      </c>
      <c r="D408" s="10">
        <f t="shared" si="111"/>
        <v>159</v>
      </c>
      <c r="E408" s="11">
        <f t="shared" si="112"/>
        <v>0</v>
      </c>
      <c r="F408" s="12">
        <f t="shared" si="113"/>
        <v>51.369989784267773</v>
      </c>
      <c r="G408" s="13" t="str">
        <f t="shared" si="114"/>
        <v>class III obesity</v>
      </c>
      <c r="H408" s="63"/>
    </row>
    <row r="409" spans="1:8">
      <c r="A409" s="55">
        <f t="shared" si="115"/>
        <v>42005</v>
      </c>
      <c r="B409" s="18">
        <f t="shared" si="109"/>
        <v>304</v>
      </c>
      <c r="C409" s="6">
        <f t="shared" si="110"/>
        <v>0</v>
      </c>
      <c r="D409" s="6">
        <f t="shared" si="111"/>
        <v>159</v>
      </c>
      <c r="E409" s="7">
        <f t="shared" si="112"/>
        <v>0</v>
      </c>
      <c r="F409" s="8">
        <f t="shared" si="113"/>
        <v>51.369989784267773</v>
      </c>
      <c r="G409" s="9" t="str">
        <f t="shared" si="114"/>
        <v>class III obesity</v>
      </c>
      <c r="H409" s="132"/>
    </row>
    <row r="410" spans="1:8">
      <c r="A410" s="54">
        <f t="shared" si="115"/>
        <v>42006</v>
      </c>
      <c r="B410" s="20">
        <f t="shared" si="109"/>
        <v>304</v>
      </c>
      <c r="C410" s="10">
        <f t="shared" si="110"/>
        <v>0</v>
      </c>
      <c r="D410" s="10">
        <f t="shared" si="111"/>
        <v>159</v>
      </c>
      <c r="E410" s="11">
        <f t="shared" si="112"/>
        <v>0</v>
      </c>
      <c r="F410" s="12">
        <f t="shared" si="113"/>
        <v>51.369989784267773</v>
      </c>
      <c r="G410" s="13" t="str">
        <f t="shared" si="114"/>
        <v>class III obesity</v>
      </c>
      <c r="H410" s="63"/>
    </row>
    <row r="411" spans="1:8">
      <c r="A411" s="54">
        <f t="shared" si="115"/>
        <v>42007</v>
      </c>
      <c r="B411" s="20">
        <f t="shared" si="109"/>
        <v>304</v>
      </c>
      <c r="C411" s="10">
        <f t="shared" si="110"/>
        <v>0</v>
      </c>
      <c r="D411" s="10">
        <f t="shared" si="111"/>
        <v>159</v>
      </c>
      <c r="E411" s="11">
        <f t="shared" si="112"/>
        <v>0</v>
      </c>
      <c r="F411" s="12">
        <f t="shared" si="113"/>
        <v>51.369989784267773</v>
      </c>
      <c r="G411" s="13" t="str">
        <f t="shared" si="114"/>
        <v>class III obesity</v>
      </c>
      <c r="H411" s="63"/>
    </row>
    <row r="412" spans="1:8">
      <c r="A412" s="54">
        <f t="shared" si="115"/>
        <v>42008</v>
      </c>
      <c r="B412" s="20">
        <f t="shared" si="109"/>
        <v>304</v>
      </c>
      <c r="C412" s="10">
        <f t="shared" si="110"/>
        <v>0</v>
      </c>
      <c r="D412" s="10">
        <f t="shared" si="111"/>
        <v>159</v>
      </c>
      <c r="E412" s="11">
        <f t="shared" si="112"/>
        <v>0</v>
      </c>
      <c r="F412" s="12">
        <f t="shared" si="113"/>
        <v>51.369989784267773</v>
      </c>
      <c r="G412" s="13" t="str">
        <f t="shared" si="114"/>
        <v>class III obesity</v>
      </c>
      <c r="H412" s="63"/>
    </row>
    <row r="413" spans="1:8">
      <c r="A413" s="57">
        <f t="shared" si="115"/>
        <v>42009</v>
      </c>
      <c r="B413" s="27">
        <f t="shared" si="109"/>
        <v>304</v>
      </c>
      <c r="C413" s="28">
        <f t="shared" si="110"/>
        <v>0</v>
      </c>
      <c r="D413" s="28">
        <f t="shared" si="111"/>
        <v>159</v>
      </c>
      <c r="E413" s="29">
        <f t="shared" si="112"/>
        <v>0</v>
      </c>
      <c r="F413" s="30">
        <f t="shared" si="113"/>
        <v>51.369989784267773</v>
      </c>
      <c r="G413" s="31" t="str">
        <f t="shared" si="114"/>
        <v>class III obesity</v>
      </c>
      <c r="H413" s="125"/>
    </row>
    <row r="414" spans="1:8">
      <c r="A414" s="53">
        <f t="shared" si="115"/>
        <v>42010</v>
      </c>
      <c r="B414" s="20">
        <f t="shared" si="109"/>
        <v>304</v>
      </c>
      <c r="C414" s="14">
        <f t="shared" si="110"/>
        <v>0</v>
      </c>
      <c r="D414" s="14">
        <f t="shared" si="111"/>
        <v>159</v>
      </c>
      <c r="E414" s="15">
        <f t="shared" si="112"/>
        <v>0</v>
      </c>
      <c r="F414" s="16">
        <f t="shared" si="113"/>
        <v>51.369989784267773</v>
      </c>
      <c r="G414" s="17" t="str">
        <f t="shared" si="114"/>
        <v>class III obesity</v>
      </c>
      <c r="H414" s="70"/>
    </row>
    <row r="415" spans="1:8">
      <c r="A415" s="54">
        <f t="shared" si="115"/>
        <v>42011</v>
      </c>
      <c r="B415" s="20">
        <f t="shared" si="109"/>
        <v>304</v>
      </c>
      <c r="C415" s="10">
        <f t="shared" si="110"/>
        <v>0</v>
      </c>
      <c r="D415" s="10">
        <f t="shared" si="111"/>
        <v>159</v>
      </c>
      <c r="E415" s="11">
        <f t="shared" si="112"/>
        <v>0</v>
      </c>
      <c r="F415" s="12">
        <f t="shared" si="113"/>
        <v>51.369989784267773</v>
      </c>
      <c r="G415" s="13" t="str">
        <f t="shared" si="114"/>
        <v>class III obesity</v>
      </c>
      <c r="H415" s="63"/>
    </row>
    <row r="416" spans="1:8">
      <c r="A416" s="55">
        <f t="shared" si="115"/>
        <v>42012</v>
      </c>
      <c r="B416" s="18">
        <f t="shared" si="109"/>
        <v>304</v>
      </c>
      <c r="C416" s="6">
        <f t="shared" si="110"/>
        <v>0</v>
      </c>
      <c r="D416" s="6">
        <f t="shared" si="111"/>
        <v>159</v>
      </c>
      <c r="E416" s="7">
        <f t="shared" si="112"/>
        <v>0</v>
      </c>
      <c r="F416" s="8">
        <f t="shared" si="113"/>
        <v>51.369989784267773</v>
      </c>
      <c r="G416" s="9" t="str">
        <f t="shared" si="114"/>
        <v>class III obesity</v>
      </c>
      <c r="H416" s="132"/>
    </row>
    <row r="417" spans="1:8">
      <c r="A417" s="54">
        <f t="shared" si="115"/>
        <v>42013</v>
      </c>
      <c r="B417" s="20">
        <f t="shared" si="109"/>
        <v>304</v>
      </c>
      <c r="C417" s="10">
        <f t="shared" si="110"/>
        <v>0</v>
      </c>
      <c r="D417" s="10">
        <f t="shared" si="111"/>
        <v>159</v>
      </c>
      <c r="E417" s="11">
        <f t="shared" si="112"/>
        <v>0</v>
      </c>
      <c r="F417" s="12">
        <f t="shared" si="113"/>
        <v>51.369989784267773</v>
      </c>
      <c r="G417" s="13" t="str">
        <f t="shared" si="114"/>
        <v>class III obesity</v>
      </c>
      <c r="H417" s="63"/>
    </row>
    <row r="418" spans="1:8">
      <c r="A418" s="54">
        <f t="shared" si="115"/>
        <v>42014</v>
      </c>
      <c r="B418" s="20">
        <f t="shared" si="109"/>
        <v>304</v>
      </c>
      <c r="C418" s="10">
        <f t="shared" si="110"/>
        <v>0</v>
      </c>
      <c r="D418" s="10">
        <f t="shared" si="111"/>
        <v>159</v>
      </c>
      <c r="E418" s="11">
        <f t="shared" si="112"/>
        <v>0</v>
      </c>
      <c r="F418" s="12">
        <f t="shared" si="113"/>
        <v>51.369989784267773</v>
      </c>
      <c r="G418" s="13" t="str">
        <f t="shared" si="114"/>
        <v>class III obesity</v>
      </c>
      <c r="H418" s="63"/>
    </row>
    <row r="419" spans="1:8">
      <c r="A419" s="54">
        <f t="shared" si="115"/>
        <v>42015</v>
      </c>
      <c r="B419" s="20">
        <f t="shared" si="109"/>
        <v>304</v>
      </c>
      <c r="C419" s="10">
        <f t="shared" si="110"/>
        <v>0</v>
      </c>
      <c r="D419" s="10">
        <f t="shared" si="111"/>
        <v>159</v>
      </c>
      <c r="E419" s="11">
        <f t="shared" si="112"/>
        <v>0</v>
      </c>
      <c r="F419" s="12">
        <f t="shared" si="113"/>
        <v>51.369989784267773</v>
      </c>
      <c r="G419" s="13" t="str">
        <f t="shared" si="114"/>
        <v>class III obesity</v>
      </c>
      <c r="H419" s="63"/>
    </row>
    <row r="420" spans="1:8">
      <c r="A420" s="53">
        <f t="shared" si="115"/>
        <v>42016</v>
      </c>
      <c r="B420" s="20">
        <f t="shared" si="109"/>
        <v>304</v>
      </c>
      <c r="C420" s="14">
        <f t="shared" si="110"/>
        <v>0</v>
      </c>
      <c r="D420" s="14">
        <f t="shared" si="111"/>
        <v>159</v>
      </c>
      <c r="E420" s="15">
        <f t="shared" si="112"/>
        <v>0</v>
      </c>
      <c r="F420" s="16">
        <f t="shared" si="113"/>
        <v>51.369989784267773</v>
      </c>
      <c r="G420" s="17" t="str">
        <f t="shared" si="114"/>
        <v>class III obesity</v>
      </c>
      <c r="H420" s="70"/>
    </row>
    <row r="421" spans="1:8">
      <c r="A421" s="53">
        <f t="shared" si="115"/>
        <v>42017</v>
      </c>
      <c r="B421" s="20">
        <f t="shared" si="109"/>
        <v>304</v>
      </c>
      <c r="C421" s="14">
        <f t="shared" si="110"/>
        <v>0</v>
      </c>
      <c r="D421" s="14">
        <f t="shared" si="111"/>
        <v>159</v>
      </c>
      <c r="E421" s="15">
        <f t="shared" si="112"/>
        <v>0</v>
      </c>
      <c r="F421" s="16">
        <f t="shared" si="113"/>
        <v>51.369989784267773</v>
      </c>
      <c r="G421" s="17" t="str">
        <f t="shared" si="114"/>
        <v>class III obesity</v>
      </c>
      <c r="H421" s="70"/>
    </row>
    <row r="422" spans="1:8">
      <c r="A422" s="54">
        <f t="shared" si="115"/>
        <v>42018</v>
      </c>
      <c r="B422" s="20">
        <f t="shared" si="109"/>
        <v>304</v>
      </c>
      <c r="C422" s="10">
        <f t="shared" si="110"/>
        <v>0</v>
      </c>
      <c r="D422" s="10">
        <f t="shared" si="111"/>
        <v>159</v>
      </c>
      <c r="E422" s="11">
        <f t="shared" si="112"/>
        <v>0</v>
      </c>
      <c r="F422" s="12">
        <f t="shared" si="113"/>
        <v>51.369989784267773</v>
      </c>
      <c r="G422" s="13" t="str">
        <f t="shared" si="114"/>
        <v>class III obesity</v>
      </c>
      <c r="H422" s="63"/>
    </row>
    <row r="423" spans="1:8">
      <c r="A423" s="55">
        <f t="shared" si="115"/>
        <v>42019</v>
      </c>
      <c r="B423" s="18">
        <f t="shared" si="109"/>
        <v>304</v>
      </c>
      <c r="C423" s="6">
        <f t="shared" si="110"/>
        <v>0</v>
      </c>
      <c r="D423" s="6">
        <f t="shared" si="111"/>
        <v>159</v>
      </c>
      <c r="E423" s="7">
        <f t="shared" si="112"/>
        <v>0</v>
      </c>
      <c r="F423" s="8">
        <f t="shared" si="113"/>
        <v>51.369989784267773</v>
      </c>
      <c r="G423" s="9" t="str">
        <f t="shared" si="114"/>
        <v>class III obesity</v>
      </c>
      <c r="H423" s="132"/>
    </row>
    <row r="424" spans="1:8">
      <c r="A424" s="54">
        <f t="shared" si="115"/>
        <v>42020</v>
      </c>
      <c r="B424" s="20">
        <f t="shared" si="109"/>
        <v>304</v>
      </c>
      <c r="C424" s="10">
        <f t="shared" si="110"/>
        <v>0</v>
      </c>
      <c r="D424" s="10">
        <f t="shared" si="111"/>
        <v>159</v>
      </c>
      <c r="E424" s="11">
        <f t="shared" si="112"/>
        <v>0</v>
      </c>
      <c r="F424" s="12">
        <f t="shared" si="113"/>
        <v>51.369989784267773</v>
      </c>
      <c r="G424" s="13" t="str">
        <f t="shared" si="114"/>
        <v>class III obesity</v>
      </c>
      <c r="H424" s="63"/>
    </row>
    <row r="425" spans="1:8">
      <c r="A425" s="54">
        <f t="shared" si="115"/>
        <v>42021</v>
      </c>
      <c r="B425" s="20">
        <f t="shared" si="109"/>
        <v>304</v>
      </c>
      <c r="C425" s="10">
        <f t="shared" si="110"/>
        <v>0</v>
      </c>
      <c r="D425" s="10">
        <f t="shared" si="111"/>
        <v>159</v>
      </c>
      <c r="E425" s="11">
        <f t="shared" si="112"/>
        <v>0</v>
      </c>
      <c r="F425" s="12">
        <f t="shared" si="113"/>
        <v>51.369989784267773</v>
      </c>
      <c r="G425" s="13" t="str">
        <f t="shared" si="114"/>
        <v>class III obesity</v>
      </c>
      <c r="H425" s="63"/>
    </row>
    <row r="426" spans="1:8">
      <c r="A426" s="54">
        <f t="shared" si="115"/>
        <v>42022</v>
      </c>
      <c r="B426" s="20">
        <f t="shared" si="109"/>
        <v>304</v>
      </c>
      <c r="C426" s="10">
        <f t="shared" si="110"/>
        <v>0</v>
      </c>
      <c r="D426" s="10">
        <f t="shared" si="111"/>
        <v>159</v>
      </c>
      <c r="E426" s="11">
        <f t="shared" si="112"/>
        <v>0</v>
      </c>
      <c r="F426" s="12">
        <f t="shared" si="113"/>
        <v>51.369989784267773</v>
      </c>
      <c r="G426" s="13" t="str">
        <f t="shared" si="114"/>
        <v>class III obesity</v>
      </c>
      <c r="H426" s="63"/>
    </row>
    <row r="427" spans="1:8">
      <c r="A427" s="53">
        <f t="shared" si="115"/>
        <v>42023</v>
      </c>
      <c r="B427" s="20">
        <f t="shared" si="109"/>
        <v>304</v>
      </c>
      <c r="C427" s="14">
        <f t="shared" si="110"/>
        <v>0</v>
      </c>
      <c r="D427" s="14">
        <f t="shared" si="111"/>
        <v>159</v>
      </c>
      <c r="E427" s="15">
        <f t="shared" si="112"/>
        <v>0</v>
      </c>
      <c r="F427" s="16">
        <f t="shared" si="113"/>
        <v>51.369989784267773</v>
      </c>
      <c r="G427" s="17" t="str">
        <f t="shared" si="114"/>
        <v>class III obesity</v>
      </c>
      <c r="H427" s="70"/>
    </row>
    <row r="428" spans="1:8">
      <c r="A428" s="53">
        <f t="shared" si="115"/>
        <v>42024</v>
      </c>
      <c r="B428" s="20">
        <f t="shared" si="109"/>
        <v>304</v>
      </c>
      <c r="C428" s="14">
        <f t="shared" si="110"/>
        <v>0</v>
      </c>
      <c r="D428" s="14">
        <f t="shared" si="111"/>
        <v>159</v>
      </c>
      <c r="E428" s="15">
        <f t="shared" si="112"/>
        <v>0</v>
      </c>
      <c r="F428" s="16">
        <f t="shared" si="113"/>
        <v>51.369989784267773</v>
      </c>
      <c r="G428" s="17" t="str">
        <f t="shared" si="114"/>
        <v>class III obesity</v>
      </c>
      <c r="H428" s="70"/>
    </row>
    <row r="429" spans="1:8">
      <c r="A429" s="54">
        <f t="shared" si="115"/>
        <v>42025</v>
      </c>
      <c r="B429" s="20">
        <f t="shared" si="109"/>
        <v>304</v>
      </c>
      <c r="C429" s="10">
        <f t="shared" si="110"/>
        <v>0</v>
      </c>
      <c r="D429" s="10">
        <f t="shared" si="111"/>
        <v>159</v>
      </c>
      <c r="E429" s="11">
        <f t="shared" si="112"/>
        <v>0</v>
      </c>
      <c r="F429" s="12">
        <f t="shared" si="113"/>
        <v>51.369989784267773</v>
      </c>
      <c r="G429" s="13" t="str">
        <f t="shared" si="114"/>
        <v>class III obesity</v>
      </c>
      <c r="H429" s="63"/>
    </row>
    <row r="430" spans="1:8">
      <c r="A430" s="55">
        <f t="shared" si="115"/>
        <v>42026</v>
      </c>
      <c r="B430" s="18">
        <f t="shared" si="109"/>
        <v>304</v>
      </c>
      <c r="C430" s="6">
        <f t="shared" si="110"/>
        <v>0</v>
      </c>
      <c r="D430" s="6">
        <f t="shared" si="111"/>
        <v>159</v>
      </c>
      <c r="E430" s="7">
        <f t="shared" si="112"/>
        <v>0</v>
      </c>
      <c r="F430" s="8">
        <f t="shared" si="113"/>
        <v>51.369989784267773</v>
      </c>
      <c r="G430" s="9" t="str">
        <f t="shared" si="114"/>
        <v>class III obesity</v>
      </c>
      <c r="H430" s="132"/>
    </row>
    <row r="431" spans="1:8">
      <c r="A431" s="54">
        <f t="shared" si="115"/>
        <v>42027</v>
      </c>
      <c r="B431" s="20">
        <f t="shared" si="109"/>
        <v>304</v>
      </c>
      <c r="C431" s="10">
        <f t="shared" si="110"/>
        <v>0</v>
      </c>
      <c r="D431" s="10">
        <f t="shared" si="111"/>
        <v>159</v>
      </c>
      <c r="E431" s="11">
        <f t="shared" si="112"/>
        <v>0</v>
      </c>
      <c r="F431" s="12">
        <f t="shared" si="113"/>
        <v>51.369989784267773</v>
      </c>
      <c r="G431" s="13" t="str">
        <f t="shared" si="114"/>
        <v>class III obesity</v>
      </c>
      <c r="H431" s="63"/>
    </row>
    <row r="432" spans="1:8">
      <c r="A432" s="54">
        <f t="shared" si="115"/>
        <v>42028</v>
      </c>
      <c r="B432" s="20">
        <f t="shared" si="109"/>
        <v>304</v>
      </c>
      <c r="C432" s="10">
        <f t="shared" si="110"/>
        <v>0</v>
      </c>
      <c r="D432" s="10">
        <f t="shared" si="111"/>
        <v>159</v>
      </c>
      <c r="E432" s="11">
        <f t="shared" si="112"/>
        <v>0</v>
      </c>
      <c r="F432" s="12">
        <f t="shared" si="113"/>
        <v>51.369989784267773</v>
      </c>
      <c r="G432" s="13" t="str">
        <f t="shared" si="114"/>
        <v>class III obesity</v>
      </c>
      <c r="H432" s="63"/>
    </row>
    <row r="433" spans="1:8">
      <c r="A433" s="54">
        <f t="shared" si="115"/>
        <v>42029</v>
      </c>
      <c r="B433" s="20">
        <f t="shared" si="109"/>
        <v>304</v>
      </c>
      <c r="C433" s="10">
        <f t="shared" si="110"/>
        <v>0</v>
      </c>
      <c r="D433" s="10">
        <f t="shared" si="111"/>
        <v>159</v>
      </c>
      <c r="E433" s="11">
        <f t="shared" si="112"/>
        <v>0</v>
      </c>
      <c r="F433" s="12">
        <f t="shared" si="113"/>
        <v>51.369989784267773</v>
      </c>
      <c r="G433" s="13" t="str">
        <f t="shared" si="114"/>
        <v>class III obesity</v>
      </c>
      <c r="H433" s="63"/>
    </row>
    <row r="434" spans="1:8">
      <c r="A434" s="53">
        <f t="shared" si="115"/>
        <v>42030</v>
      </c>
      <c r="B434" s="20">
        <f t="shared" si="109"/>
        <v>304</v>
      </c>
      <c r="C434" s="14">
        <f t="shared" si="110"/>
        <v>0</v>
      </c>
      <c r="D434" s="14">
        <f t="shared" si="111"/>
        <v>159</v>
      </c>
      <c r="E434" s="15">
        <f t="shared" si="112"/>
        <v>0</v>
      </c>
      <c r="F434" s="16">
        <f t="shared" si="113"/>
        <v>51.369989784267773</v>
      </c>
      <c r="G434" s="17" t="str">
        <f t="shared" si="114"/>
        <v>class III obesity</v>
      </c>
      <c r="H434" s="70"/>
    </row>
    <row r="435" spans="1:8">
      <c r="A435" s="53">
        <f t="shared" si="115"/>
        <v>42031</v>
      </c>
      <c r="B435" s="20">
        <f t="shared" si="109"/>
        <v>304</v>
      </c>
      <c r="C435" s="14">
        <f t="shared" si="110"/>
        <v>0</v>
      </c>
      <c r="D435" s="14">
        <f t="shared" si="111"/>
        <v>159</v>
      </c>
      <c r="E435" s="15">
        <f t="shared" si="112"/>
        <v>0</v>
      </c>
      <c r="F435" s="16">
        <f t="shared" si="113"/>
        <v>51.369989784267773</v>
      </c>
      <c r="G435" s="17" t="str">
        <f t="shared" si="114"/>
        <v>class III obesity</v>
      </c>
      <c r="H435" s="70"/>
    </row>
    <row r="436" spans="1:8">
      <c r="A436" s="54">
        <f t="shared" si="115"/>
        <v>42032</v>
      </c>
      <c r="B436" s="20">
        <f t="shared" si="109"/>
        <v>304</v>
      </c>
      <c r="C436" s="10">
        <f t="shared" si="110"/>
        <v>0</v>
      </c>
      <c r="D436" s="10">
        <f t="shared" si="111"/>
        <v>159</v>
      </c>
      <c r="E436" s="11">
        <f t="shared" si="112"/>
        <v>0</v>
      </c>
      <c r="F436" s="12">
        <f t="shared" si="113"/>
        <v>51.369989784267773</v>
      </c>
      <c r="G436" s="13" t="str">
        <f t="shared" si="114"/>
        <v>class III obesity</v>
      </c>
      <c r="H436" s="63"/>
    </row>
    <row r="437" spans="1:8">
      <c r="A437" s="55">
        <f t="shared" si="115"/>
        <v>42033</v>
      </c>
      <c r="B437" s="18">
        <f t="shared" si="109"/>
        <v>304</v>
      </c>
      <c r="C437" s="6">
        <f t="shared" si="110"/>
        <v>0</v>
      </c>
      <c r="D437" s="6">
        <f t="shared" si="111"/>
        <v>159</v>
      </c>
      <c r="E437" s="7">
        <f t="shared" si="112"/>
        <v>0</v>
      </c>
      <c r="F437" s="8">
        <f t="shared" si="113"/>
        <v>51.369989784267773</v>
      </c>
      <c r="G437" s="9" t="str">
        <f t="shared" si="114"/>
        <v>class III obesity</v>
      </c>
      <c r="H437" s="132"/>
    </row>
    <row r="438" spans="1:8">
      <c r="A438" s="54">
        <f t="shared" si="115"/>
        <v>42034</v>
      </c>
      <c r="B438" s="20">
        <f t="shared" si="109"/>
        <v>304</v>
      </c>
      <c r="C438" s="10">
        <f t="shared" si="110"/>
        <v>0</v>
      </c>
      <c r="D438" s="10">
        <f t="shared" si="111"/>
        <v>159</v>
      </c>
      <c r="E438" s="11">
        <f t="shared" si="112"/>
        <v>0</v>
      </c>
      <c r="F438" s="12">
        <f t="shared" si="113"/>
        <v>51.369989784267773</v>
      </c>
      <c r="G438" s="13" t="str">
        <f t="shared" si="114"/>
        <v>class III obesity</v>
      </c>
      <c r="H438" s="63"/>
    </row>
    <row r="439" spans="1:8">
      <c r="A439" s="54">
        <f t="shared" si="115"/>
        <v>42035</v>
      </c>
      <c r="B439" s="20">
        <f t="shared" ref="B439:B496" si="116">B438</f>
        <v>304</v>
      </c>
      <c r="C439" s="10">
        <f t="shared" si="110"/>
        <v>0</v>
      </c>
      <c r="D439" s="10">
        <f t="shared" si="111"/>
        <v>159</v>
      </c>
      <c r="E439" s="11">
        <f t="shared" si="112"/>
        <v>0</v>
      </c>
      <c r="F439" s="12">
        <f t="shared" si="113"/>
        <v>51.369989784267773</v>
      </c>
      <c r="G439" s="13" t="str">
        <f t="shared" si="114"/>
        <v>class III obesity</v>
      </c>
      <c r="H439" s="63"/>
    </row>
    <row r="440" spans="1:8">
      <c r="A440" s="54">
        <f t="shared" si="115"/>
        <v>42036</v>
      </c>
      <c r="B440" s="20">
        <f t="shared" si="116"/>
        <v>304</v>
      </c>
      <c r="C440" s="10">
        <f t="shared" si="110"/>
        <v>0</v>
      </c>
      <c r="D440" s="10">
        <f t="shared" si="111"/>
        <v>159</v>
      </c>
      <c r="E440" s="11">
        <f t="shared" si="112"/>
        <v>0</v>
      </c>
      <c r="F440" s="12">
        <f t="shared" si="113"/>
        <v>51.369989784267773</v>
      </c>
      <c r="G440" s="13" t="str">
        <f t="shared" si="114"/>
        <v>class III obesity</v>
      </c>
      <c r="H440" s="63"/>
    </row>
    <row r="441" spans="1:8">
      <c r="A441" s="53">
        <f t="shared" si="115"/>
        <v>42037</v>
      </c>
      <c r="B441" s="20">
        <f t="shared" si="116"/>
        <v>304</v>
      </c>
      <c r="C441" s="14">
        <f t="shared" si="110"/>
        <v>0</v>
      </c>
      <c r="D441" s="14">
        <f t="shared" si="111"/>
        <v>159</v>
      </c>
      <c r="E441" s="15">
        <f t="shared" si="112"/>
        <v>0</v>
      </c>
      <c r="F441" s="16">
        <f t="shared" si="113"/>
        <v>51.369989784267773</v>
      </c>
      <c r="G441" s="17" t="str">
        <f t="shared" si="114"/>
        <v>class III obesity</v>
      </c>
      <c r="H441" s="70"/>
    </row>
    <row r="442" spans="1:8">
      <c r="A442" s="53">
        <f t="shared" si="115"/>
        <v>42038</v>
      </c>
      <c r="B442" s="20">
        <f t="shared" si="116"/>
        <v>304</v>
      </c>
      <c r="C442" s="14">
        <f t="shared" si="110"/>
        <v>0</v>
      </c>
      <c r="D442" s="14">
        <f t="shared" si="111"/>
        <v>159</v>
      </c>
      <c r="E442" s="15">
        <f t="shared" si="112"/>
        <v>0</v>
      </c>
      <c r="F442" s="16">
        <f t="shared" si="113"/>
        <v>51.369989784267773</v>
      </c>
      <c r="G442" s="17" t="str">
        <f t="shared" si="114"/>
        <v>class III obesity</v>
      </c>
      <c r="H442" s="70"/>
    </row>
    <row r="443" spans="1:8">
      <c r="A443" s="54">
        <f t="shared" si="115"/>
        <v>42039</v>
      </c>
      <c r="B443" s="20">
        <f t="shared" si="116"/>
        <v>304</v>
      </c>
      <c r="C443" s="10">
        <f t="shared" si="110"/>
        <v>0</v>
      </c>
      <c r="D443" s="10">
        <f t="shared" si="111"/>
        <v>159</v>
      </c>
      <c r="E443" s="11">
        <f t="shared" si="112"/>
        <v>0</v>
      </c>
      <c r="F443" s="12">
        <f t="shared" si="113"/>
        <v>51.369989784267773</v>
      </c>
      <c r="G443" s="13" t="str">
        <f t="shared" si="114"/>
        <v>class III obesity</v>
      </c>
      <c r="H443" s="63"/>
    </row>
    <row r="444" spans="1:8">
      <c r="A444" s="55">
        <f t="shared" si="115"/>
        <v>42040</v>
      </c>
      <c r="B444" s="18">
        <f t="shared" si="116"/>
        <v>304</v>
      </c>
      <c r="C444" s="6">
        <f t="shared" si="110"/>
        <v>0</v>
      </c>
      <c r="D444" s="6">
        <f t="shared" si="111"/>
        <v>159</v>
      </c>
      <c r="E444" s="7">
        <f t="shared" si="112"/>
        <v>0</v>
      </c>
      <c r="F444" s="8">
        <f t="shared" si="113"/>
        <v>51.369989784267773</v>
      </c>
      <c r="G444" s="9" t="str">
        <f t="shared" si="114"/>
        <v>class III obesity</v>
      </c>
      <c r="H444" s="132"/>
    </row>
    <row r="445" spans="1:8">
      <c r="A445" s="54">
        <f t="shared" si="115"/>
        <v>42041</v>
      </c>
      <c r="B445" s="20">
        <f t="shared" si="116"/>
        <v>304</v>
      </c>
      <c r="C445" s="10">
        <f t="shared" si="110"/>
        <v>0</v>
      </c>
      <c r="D445" s="10">
        <f t="shared" si="111"/>
        <v>159</v>
      </c>
      <c r="E445" s="11">
        <f t="shared" si="112"/>
        <v>0</v>
      </c>
      <c r="F445" s="12">
        <f t="shared" si="113"/>
        <v>51.369989784267773</v>
      </c>
      <c r="G445" s="13" t="str">
        <f t="shared" si="114"/>
        <v>class III obesity</v>
      </c>
      <c r="H445" s="63"/>
    </row>
    <row r="446" spans="1:8">
      <c r="A446" s="54">
        <f t="shared" si="115"/>
        <v>42042</v>
      </c>
      <c r="B446" s="20">
        <f t="shared" si="116"/>
        <v>304</v>
      </c>
      <c r="C446" s="10">
        <f t="shared" si="110"/>
        <v>0</v>
      </c>
      <c r="D446" s="10">
        <f t="shared" si="111"/>
        <v>159</v>
      </c>
      <c r="E446" s="11">
        <f t="shared" si="112"/>
        <v>0</v>
      </c>
      <c r="F446" s="12">
        <f t="shared" si="113"/>
        <v>51.369989784267773</v>
      </c>
      <c r="G446" s="13" t="str">
        <f t="shared" si="114"/>
        <v>class III obesity</v>
      </c>
      <c r="H446" s="63"/>
    </row>
    <row r="447" spans="1:8">
      <c r="A447" s="54">
        <f t="shared" si="115"/>
        <v>42043</v>
      </c>
      <c r="B447" s="20">
        <f t="shared" si="116"/>
        <v>304</v>
      </c>
      <c r="C447" s="10">
        <f t="shared" ref="C447:C496" si="117">$B$1-B447</f>
        <v>0</v>
      </c>
      <c r="D447" s="10">
        <f t="shared" ref="D447:D496" si="118">B447-$C$1</f>
        <v>159</v>
      </c>
      <c r="E447" s="11">
        <f t="shared" ref="E447:E496" si="119">C447/ToLose</f>
        <v>0</v>
      </c>
      <c r="F447" s="12">
        <f t="shared" ref="F447:F496" si="120">B447/(height^2)*703</f>
        <v>51.369989784267773</v>
      </c>
      <c r="G447" s="13" t="str">
        <f t="shared" ref="G447:G496" si="121">IF(F447&lt;18.5,"underweight",IF(F447&lt;25,"normal",IF(F447&lt;30,"overweight",IF(F447&lt;35,"class I obesity",IF(F447&lt;40,"class II obesity", "class III obesity")))))</f>
        <v>class III obesity</v>
      </c>
      <c r="H447" s="63"/>
    </row>
    <row r="448" spans="1:8">
      <c r="A448" s="53">
        <f t="shared" si="115"/>
        <v>42044</v>
      </c>
      <c r="B448" s="20">
        <f t="shared" si="116"/>
        <v>304</v>
      </c>
      <c r="C448" s="14">
        <f t="shared" si="117"/>
        <v>0</v>
      </c>
      <c r="D448" s="14">
        <f t="shared" si="118"/>
        <v>159</v>
      </c>
      <c r="E448" s="15">
        <f t="shared" si="119"/>
        <v>0</v>
      </c>
      <c r="F448" s="16">
        <f t="shared" si="120"/>
        <v>51.369989784267773</v>
      </c>
      <c r="G448" s="17" t="str">
        <f t="shared" si="121"/>
        <v>class III obesity</v>
      </c>
      <c r="H448" s="70"/>
    </row>
    <row r="449" spans="1:8">
      <c r="A449" s="53">
        <f t="shared" si="115"/>
        <v>42045</v>
      </c>
      <c r="B449" s="20">
        <f t="shared" si="116"/>
        <v>304</v>
      </c>
      <c r="C449" s="14">
        <f t="shared" si="117"/>
        <v>0</v>
      </c>
      <c r="D449" s="14">
        <f t="shared" si="118"/>
        <v>159</v>
      </c>
      <c r="E449" s="15">
        <f t="shared" si="119"/>
        <v>0</v>
      </c>
      <c r="F449" s="16">
        <f t="shared" si="120"/>
        <v>51.369989784267773</v>
      </c>
      <c r="G449" s="17" t="str">
        <f t="shared" si="121"/>
        <v>class III obesity</v>
      </c>
      <c r="H449" s="70"/>
    </row>
    <row r="450" spans="1:8">
      <c r="A450" s="54">
        <f t="shared" si="115"/>
        <v>42046</v>
      </c>
      <c r="B450" s="20">
        <f t="shared" si="116"/>
        <v>304</v>
      </c>
      <c r="C450" s="10">
        <f t="shared" si="117"/>
        <v>0</v>
      </c>
      <c r="D450" s="10">
        <f t="shared" si="118"/>
        <v>159</v>
      </c>
      <c r="E450" s="11">
        <f t="shared" si="119"/>
        <v>0</v>
      </c>
      <c r="F450" s="12">
        <f t="shared" si="120"/>
        <v>51.369989784267773</v>
      </c>
      <c r="G450" s="13" t="str">
        <f t="shared" si="121"/>
        <v>class III obesity</v>
      </c>
      <c r="H450" s="63"/>
    </row>
    <row r="451" spans="1:8">
      <c r="A451" s="55">
        <f t="shared" si="115"/>
        <v>42047</v>
      </c>
      <c r="B451" s="18">
        <f t="shared" si="116"/>
        <v>304</v>
      </c>
      <c r="C451" s="6">
        <f t="shared" si="117"/>
        <v>0</v>
      </c>
      <c r="D451" s="6">
        <f t="shared" si="118"/>
        <v>159</v>
      </c>
      <c r="E451" s="7">
        <f t="shared" si="119"/>
        <v>0</v>
      </c>
      <c r="F451" s="8">
        <f t="shared" si="120"/>
        <v>51.369989784267773</v>
      </c>
      <c r="G451" s="9" t="str">
        <f t="shared" si="121"/>
        <v>class III obesity</v>
      </c>
      <c r="H451" s="132"/>
    </row>
    <row r="452" spans="1:8">
      <c r="A452" s="54">
        <f t="shared" si="115"/>
        <v>42048</v>
      </c>
      <c r="B452" s="20">
        <f t="shared" si="116"/>
        <v>304</v>
      </c>
      <c r="C452" s="10">
        <f t="shared" si="117"/>
        <v>0</v>
      </c>
      <c r="D452" s="10">
        <f t="shared" si="118"/>
        <v>159</v>
      </c>
      <c r="E452" s="11">
        <f t="shared" si="119"/>
        <v>0</v>
      </c>
      <c r="F452" s="12">
        <f t="shared" si="120"/>
        <v>51.369989784267773</v>
      </c>
      <c r="G452" s="13" t="str">
        <f t="shared" si="121"/>
        <v>class III obesity</v>
      </c>
      <c r="H452" s="63"/>
    </row>
    <row r="453" spans="1:8">
      <c r="A453" s="54">
        <f t="shared" si="115"/>
        <v>42049</v>
      </c>
      <c r="B453" s="20">
        <f t="shared" si="116"/>
        <v>304</v>
      </c>
      <c r="C453" s="10">
        <f t="shared" si="117"/>
        <v>0</v>
      </c>
      <c r="D453" s="10">
        <f t="shared" si="118"/>
        <v>159</v>
      </c>
      <c r="E453" s="11">
        <f t="shared" si="119"/>
        <v>0</v>
      </c>
      <c r="F453" s="12">
        <f t="shared" si="120"/>
        <v>51.369989784267773</v>
      </c>
      <c r="G453" s="13" t="str">
        <f t="shared" si="121"/>
        <v>class III obesity</v>
      </c>
      <c r="H453" s="63"/>
    </row>
    <row r="454" spans="1:8">
      <c r="A454" s="54">
        <f t="shared" si="115"/>
        <v>42050</v>
      </c>
      <c r="B454" s="20">
        <f t="shared" si="116"/>
        <v>304</v>
      </c>
      <c r="C454" s="10">
        <f t="shared" si="117"/>
        <v>0</v>
      </c>
      <c r="D454" s="10">
        <f t="shared" si="118"/>
        <v>159</v>
      </c>
      <c r="E454" s="11">
        <f t="shared" si="119"/>
        <v>0</v>
      </c>
      <c r="F454" s="12">
        <f t="shared" si="120"/>
        <v>51.369989784267773</v>
      </c>
      <c r="G454" s="13" t="str">
        <f t="shared" si="121"/>
        <v>class III obesity</v>
      </c>
      <c r="H454" s="63"/>
    </row>
    <row r="455" spans="1:8">
      <c r="A455" s="53">
        <f t="shared" si="115"/>
        <v>42051</v>
      </c>
      <c r="B455" s="20">
        <f t="shared" si="116"/>
        <v>304</v>
      </c>
      <c r="C455" s="14">
        <f t="shared" si="117"/>
        <v>0</v>
      </c>
      <c r="D455" s="14">
        <f t="shared" si="118"/>
        <v>159</v>
      </c>
      <c r="E455" s="15">
        <f t="shared" si="119"/>
        <v>0</v>
      </c>
      <c r="F455" s="16">
        <f t="shared" si="120"/>
        <v>51.369989784267773</v>
      </c>
      <c r="G455" s="17" t="str">
        <f t="shared" si="121"/>
        <v>class III obesity</v>
      </c>
      <c r="H455" s="70"/>
    </row>
    <row r="456" spans="1:8">
      <c r="A456" s="53">
        <f t="shared" si="115"/>
        <v>42052</v>
      </c>
      <c r="B456" s="20">
        <f t="shared" si="116"/>
        <v>304</v>
      </c>
      <c r="C456" s="14">
        <f t="shared" si="117"/>
        <v>0</v>
      </c>
      <c r="D456" s="14">
        <f t="shared" si="118"/>
        <v>159</v>
      </c>
      <c r="E456" s="15">
        <f t="shared" si="119"/>
        <v>0</v>
      </c>
      <c r="F456" s="16">
        <f t="shared" si="120"/>
        <v>51.369989784267773</v>
      </c>
      <c r="G456" s="17" t="str">
        <f t="shared" si="121"/>
        <v>class III obesity</v>
      </c>
      <c r="H456" s="70"/>
    </row>
    <row r="457" spans="1:8">
      <c r="A457" s="54">
        <f t="shared" si="115"/>
        <v>42053</v>
      </c>
      <c r="B457" s="20">
        <f t="shared" si="116"/>
        <v>304</v>
      </c>
      <c r="C457" s="10">
        <f t="shared" si="117"/>
        <v>0</v>
      </c>
      <c r="D457" s="10">
        <f t="shared" si="118"/>
        <v>159</v>
      </c>
      <c r="E457" s="11">
        <f t="shared" si="119"/>
        <v>0</v>
      </c>
      <c r="F457" s="12">
        <f t="shared" si="120"/>
        <v>51.369989784267773</v>
      </c>
      <c r="G457" s="13" t="str">
        <f t="shared" si="121"/>
        <v>class III obesity</v>
      </c>
      <c r="H457" s="63"/>
    </row>
    <row r="458" spans="1:8">
      <c r="A458" s="55">
        <f t="shared" si="115"/>
        <v>42054</v>
      </c>
      <c r="B458" s="18">
        <f t="shared" si="116"/>
        <v>304</v>
      </c>
      <c r="C458" s="6">
        <f t="shared" si="117"/>
        <v>0</v>
      </c>
      <c r="D458" s="6">
        <f t="shared" si="118"/>
        <v>159</v>
      </c>
      <c r="E458" s="7">
        <f t="shared" si="119"/>
        <v>0</v>
      </c>
      <c r="F458" s="8">
        <f t="shared" si="120"/>
        <v>51.369989784267773</v>
      </c>
      <c r="G458" s="9" t="str">
        <f t="shared" si="121"/>
        <v>class III obesity</v>
      </c>
      <c r="H458" s="132"/>
    </row>
    <row r="459" spans="1:8">
      <c r="A459" s="54">
        <f t="shared" si="115"/>
        <v>42055</v>
      </c>
      <c r="B459" s="20">
        <f t="shared" si="116"/>
        <v>304</v>
      </c>
      <c r="C459" s="10">
        <f t="shared" si="117"/>
        <v>0</v>
      </c>
      <c r="D459" s="10">
        <f t="shared" si="118"/>
        <v>159</v>
      </c>
      <c r="E459" s="11">
        <f t="shared" si="119"/>
        <v>0</v>
      </c>
      <c r="F459" s="12">
        <f t="shared" si="120"/>
        <v>51.369989784267773</v>
      </c>
      <c r="G459" s="13" t="str">
        <f t="shared" si="121"/>
        <v>class III obesity</v>
      </c>
      <c r="H459" s="63"/>
    </row>
    <row r="460" spans="1:8">
      <c r="A460" s="54">
        <f t="shared" si="115"/>
        <v>42056</v>
      </c>
      <c r="B460" s="20">
        <f t="shared" si="116"/>
        <v>304</v>
      </c>
      <c r="C460" s="10">
        <f t="shared" si="117"/>
        <v>0</v>
      </c>
      <c r="D460" s="10">
        <f t="shared" si="118"/>
        <v>159</v>
      </c>
      <c r="E460" s="11">
        <f t="shared" si="119"/>
        <v>0</v>
      </c>
      <c r="F460" s="12">
        <f t="shared" si="120"/>
        <v>51.369989784267773</v>
      </c>
      <c r="G460" s="13" t="str">
        <f t="shared" si="121"/>
        <v>class III obesity</v>
      </c>
      <c r="H460" s="63"/>
    </row>
    <row r="461" spans="1:8">
      <c r="A461" s="54">
        <f t="shared" si="115"/>
        <v>42057</v>
      </c>
      <c r="B461" s="20">
        <f t="shared" si="116"/>
        <v>304</v>
      </c>
      <c r="C461" s="10">
        <f t="shared" si="117"/>
        <v>0</v>
      </c>
      <c r="D461" s="10">
        <f t="shared" si="118"/>
        <v>159</v>
      </c>
      <c r="E461" s="11">
        <f t="shared" si="119"/>
        <v>0</v>
      </c>
      <c r="F461" s="12">
        <f t="shared" si="120"/>
        <v>51.369989784267773</v>
      </c>
      <c r="G461" s="13" t="str">
        <f t="shared" si="121"/>
        <v>class III obesity</v>
      </c>
      <c r="H461" s="63"/>
    </row>
    <row r="462" spans="1:8">
      <c r="A462" s="53">
        <f t="shared" si="115"/>
        <v>42058</v>
      </c>
      <c r="B462" s="20">
        <f t="shared" si="116"/>
        <v>304</v>
      </c>
      <c r="C462" s="14">
        <f t="shared" si="117"/>
        <v>0</v>
      </c>
      <c r="D462" s="14">
        <f t="shared" si="118"/>
        <v>159</v>
      </c>
      <c r="E462" s="15">
        <f t="shared" si="119"/>
        <v>0</v>
      </c>
      <c r="F462" s="16">
        <f t="shared" si="120"/>
        <v>51.369989784267773</v>
      </c>
      <c r="G462" s="17" t="str">
        <f t="shared" si="121"/>
        <v>class III obesity</v>
      </c>
      <c r="H462" s="70"/>
    </row>
    <row r="463" spans="1:8">
      <c r="A463" s="53">
        <f t="shared" si="115"/>
        <v>42059</v>
      </c>
      <c r="B463" s="20">
        <f t="shared" si="116"/>
        <v>304</v>
      </c>
      <c r="C463" s="14">
        <f t="shared" si="117"/>
        <v>0</v>
      </c>
      <c r="D463" s="14">
        <f t="shared" si="118"/>
        <v>159</v>
      </c>
      <c r="E463" s="15">
        <f t="shared" si="119"/>
        <v>0</v>
      </c>
      <c r="F463" s="16">
        <f t="shared" si="120"/>
        <v>51.369989784267773</v>
      </c>
      <c r="G463" s="17" t="str">
        <f t="shared" si="121"/>
        <v>class III obesity</v>
      </c>
      <c r="H463" s="70"/>
    </row>
    <row r="464" spans="1:8">
      <c r="A464" s="54">
        <f t="shared" si="115"/>
        <v>42060</v>
      </c>
      <c r="B464" s="20">
        <f t="shared" si="116"/>
        <v>304</v>
      </c>
      <c r="C464" s="10">
        <f t="shared" si="117"/>
        <v>0</v>
      </c>
      <c r="D464" s="10">
        <f t="shared" si="118"/>
        <v>159</v>
      </c>
      <c r="E464" s="11">
        <f t="shared" si="119"/>
        <v>0</v>
      </c>
      <c r="F464" s="12">
        <f t="shared" si="120"/>
        <v>51.369989784267773</v>
      </c>
      <c r="G464" s="13" t="str">
        <f t="shared" si="121"/>
        <v>class III obesity</v>
      </c>
      <c r="H464" s="63"/>
    </row>
    <row r="465" spans="1:8">
      <c r="A465" s="55">
        <f t="shared" si="115"/>
        <v>42061</v>
      </c>
      <c r="B465" s="18">
        <f t="shared" si="116"/>
        <v>304</v>
      </c>
      <c r="C465" s="6">
        <f t="shared" si="117"/>
        <v>0</v>
      </c>
      <c r="D465" s="6">
        <f t="shared" si="118"/>
        <v>159</v>
      </c>
      <c r="E465" s="7">
        <f t="shared" si="119"/>
        <v>0</v>
      </c>
      <c r="F465" s="8">
        <f t="shared" si="120"/>
        <v>51.369989784267773</v>
      </c>
      <c r="G465" s="9" t="str">
        <f t="shared" si="121"/>
        <v>class III obesity</v>
      </c>
      <c r="H465" s="132"/>
    </row>
    <row r="466" spans="1:8">
      <c r="A466" s="54">
        <f t="shared" si="115"/>
        <v>42062</v>
      </c>
      <c r="B466" s="20">
        <f t="shared" si="116"/>
        <v>304</v>
      </c>
      <c r="C466" s="10">
        <f t="shared" si="117"/>
        <v>0</v>
      </c>
      <c r="D466" s="10">
        <f t="shared" si="118"/>
        <v>159</v>
      </c>
      <c r="E466" s="11">
        <f t="shared" si="119"/>
        <v>0</v>
      </c>
      <c r="F466" s="12">
        <f t="shared" si="120"/>
        <v>51.369989784267773</v>
      </c>
      <c r="G466" s="13" t="str">
        <f t="shared" si="121"/>
        <v>class III obesity</v>
      </c>
      <c r="H466" s="63"/>
    </row>
    <row r="467" spans="1:8">
      <c r="A467" s="54">
        <f t="shared" si="115"/>
        <v>42063</v>
      </c>
      <c r="B467" s="20">
        <f t="shared" si="116"/>
        <v>304</v>
      </c>
      <c r="C467" s="10">
        <f t="shared" si="117"/>
        <v>0</v>
      </c>
      <c r="D467" s="10">
        <f t="shared" si="118"/>
        <v>159</v>
      </c>
      <c r="E467" s="11">
        <f t="shared" si="119"/>
        <v>0</v>
      </c>
      <c r="F467" s="12">
        <f t="shared" si="120"/>
        <v>51.369989784267773</v>
      </c>
      <c r="G467" s="13" t="str">
        <f t="shared" si="121"/>
        <v>class III obesity</v>
      </c>
      <c r="H467" s="63"/>
    </row>
    <row r="468" spans="1:8">
      <c r="A468" s="54">
        <f t="shared" si="115"/>
        <v>42064</v>
      </c>
      <c r="B468" s="20">
        <f t="shared" si="116"/>
        <v>304</v>
      </c>
      <c r="C468" s="10">
        <f t="shared" si="117"/>
        <v>0</v>
      </c>
      <c r="D468" s="10">
        <f t="shared" si="118"/>
        <v>159</v>
      </c>
      <c r="E468" s="11">
        <f t="shared" si="119"/>
        <v>0</v>
      </c>
      <c r="F468" s="12">
        <f t="shared" si="120"/>
        <v>51.369989784267773</v>
      </c>
      <c r="G468" s="13" t="str">
        <f t="shared" si="121"/>
        <v>class III obesity</v>
      </c>
      <c r="H468" s="63"/>
    </row>
    <row r="469" spans="1:8">
      <c r="A469" s="53">
        <f t="shared" ref="A469:A496" si="122">A468+1</f>
        <v>42065</v>
      </c>
      <c r="B469" s="20">
        <f t="shared" si="116"/>
        <v>304</v>
      </c>
      <c r="C469" s="14">
        <f t="shared" si="117"/>
        <v>0</v>
      </c>
      <c r="D469" s="14">
        <f t="shared" si="118"/>
        <v>159</v>
      </c>
      <c r="E469" s="15">
        <f t="shared" si="119"/>
        <v>0</v>
      </c>
      <c r="F469" s="16">
        <f t="shared" si="120"/>
        <v>51.369989784267773</v>
      </c>
      <c r="G469" s="17" t="str">
        <f t="shared" si="121"/>
        <v>class III obesity</v>
      </c>
      <c r="H469" s="70"/>
    </row>
    <row r="470" spans="1:8">
      <c r="A470" s="53">
        <f t="shared" si="122"/>
        <v>42066</v>
      </c>
      <c r="B470" s="20">
        <f t="shared" si="116"/>
        <v>304</v>
      </c>
      <c r="C470" s="14">
        <f t="shared" si="117"/>
        <v>0</v>
      </c>
      <c r="D470" s="14">
        <f t="shared" si="118"/>
        <v>159</v>
      </c>
      <c r="E470" s="15">
        <f t="shared" si="119"/>
        <v>0</v>
      </c>
      <c r="F470" s="16">
        <f t="shared" si="120"/>
        <v>51.369989784267773</v>
      </c>
      <c r="G470" s="17" t="str">
        <f t="shared" si="121"/>
        <v>class III obesity</v>
      </c>
      <c r="H470" s="70"/>
    </row>
    <row r="471" spans="1:8">
      <c r="A471" s="54">
        <f t="shared" si="122"/>
        <v>42067</v>
      </c>
      <c r="B471" s="20">
        <f t="shared" si="116"/>
        <v>304</v>
      </c>
      <c r="C471" s="10">
        <f t="shared" si="117"/>
        <v>0</v>
      </c>
      <c r="D471" s="10">
        <f t="shared" si="118"/>
        <v>159</v>
      </c>
      <c r="E471" s="11">
        <f t="shared" si="119"/>
        <v>0</v>
      </c>
      <c r="F471" s="12">
        <f t="shared" si="120"/>
        <v>51.369989784267773</v>
      </c>
      <c r="G471" s="13" t="str">
        <f t="shared" si="121"/>
        <v>class III obesity</v>
      </c>
      <c r="H471" s="63"/>
    </row>
    <row r="472" spans="1:8">
      <c r="A472" s="55">
        <f t="shared" si="122"/>
        <v>42068</v>
      </c>
      <c r="B472" s="18">
        <f t="shared" si="116"/>
        <v>304</v>
      </c>
      <c r="C472" s="6">
        <f t="shared" si="117"/>
        <v>0</v>
      </c>
      <c r="D472" s="6">
        <f t="shared" si="118"/>
        <v>159</v>
      </c>
      <c r="E472" s="7">
        <f t="shared" si="119"/>
        <v>0</v>
      </c>
      <c r="F472" s="8">
        <f t="shared" si="120"/>
        <v>51.369989784267773</v>
      </c>
      <c r="G472" s="9" t="str">
        <f t="shared" si="121"/>
        <v>class III obesity</v>
      </c>
      <c r="H472" s="132"/>
    </row>
    <row r="473" spans="1:8">
      <c r="A473" s="54">
        <f t="shared" si="122"/>
        <v>42069</v>
      </c>
      <c r="B473" s="20">
        <f t="shared" si="116"/>
        <v>304</v>
      </c>
      <c r="C473" s="10">
        <f t="shared" si="117"/>
        <v>0</v>
      </c>
      <c r="D473" s="10">
        <f t="shared" si="118"/>
        <v>159</v>
      </c>
      <c r="E473" s="11">
        <f t="shared" si="119"/>
        <v>0</v>
      </c>
      <c r="F473" s="12">
        <f t="shared" si="120"/>
        <v>51.369989784267773</v>
      </c>
      <c r="G473" s="13" t="str">
        <f t="shared" si="121"/>
        <v>class III obesity</v>
      </c>
      <c r="H473" s="63"/>
    </row>
    <row r="474" spans="1:8">
      <c r="A474" s="54">
        <f t="shared" si="122"/>
        <v>42070</v>
      </c>
      <c r="B474" s="20">
        <f t="shared" si="116"/>
        <v>304</v>
      </c>
      <c r="C474" s="10">
        <f t="shared" si="117"/>
        <v>0</v>
      </c>
      <c r="D474" s="10">
        <f t="shared" si="118"/>
        <v>159</v>
      </c>
      <c r="E474" s="11">
        <f t="shared" si="119"/>
        <v>0</v>
      </c>
      <c r="F474" s="12">
        <f t="shared" si="120"/>
        <v>51.369989784267773</v>
      </c>
      <c r="G474" s="13" t="str">
        <f t="shared" si="121"/>
        <v>class III obesity</v>
      </c>
      <c r="H474" s="63"/>
    </row>
    <row r="475" spans="1:8">
      <c r="A475" s="54">
        <f t="shared" si="122"/>
        <v>42071</v>
      </c>
      <c r="B475" s="20">
        <f t="shared" si="116"/>
        <v>304</v>
      </c>
      <c r="C475" s="10">
        <f t="shared" si="117"/>
        <v>0</v>
      </c>
      <c r="D475" s="10">
        <f t="shared" si="118"/>
        <v>159</v>
      </c>
      <c r="E475" s="11">
        <f t="shared" si="119"/>
        <v>0</v>
      </c>
      <c r="F475" s="12">
        <f t="shared" si="120"/>
        <v>51.369989784267773</v>
      </c>
      <c r="G475" s="13" t="str">
        <f t="shared" si="121"/>
        <v>class III obesity</v>
      </c>
      <c r="H475" s="63"/>
    </row>
    <row r="476" spans="1:8">
      <c r="A476" s="53">
        <f t="shared" si="122"/>
        <v>42072</v>
      </c>
      <c r="B476" s="20">
        <f t="shared" si="116"/>
        <v>304</v>
      </c>
      <c r="C476" s="14">
        <f t="shared" si="117"/>
        <v>0</v>
      </c>
      <c r="D476" s="14">
        <f t="shared" si="118"/>
        <v>159</v>
      </c>
      <c r="E476" s="15">
        <f t="shared" si="119"/>
        <v>0</v>
      </c>
      <c r="F476" s="16">
        <f t="shared" si="120"/>
        <v>51.369989784267773</v>
      </c>
      <c r="G476" s="17" t="str">
        <f t="shared" si="121"/>
        <v>class III obesity</v>
      </c>
      <c r="H476" s="70"/>
    </row>
    <row r="477" spans="1:8">
      <c r="A477" s="53">
        <f t="shared" si="122"/>
        <v>42073</v>
      </c>
      <c r="B477" s="20">
        <f t="shared" si="116"/>
        <v>304</v>
      </c>
      <c r="C477" s="14">
        <f t="shared" si="117"/>
        <v>0</v>
      </c>
      <c r="D477" s="14">
        <f t="shared" si="118"/>
        <v>159</v>
      </c>
      <c r="E477" s="15">
        <f t="shared" si="119"/>
        <v>0</v>
      </c>
      <c r="F477" s="16">
        <f t="shared" si="120"/>
        <v>51.369989784267773</v>
      </c>
      <c r="G477" s="17" t="str">
        <f t="shared" si="121"/>
        <v>class III obesity</v>
      </c>
      <c r="H477" s="70"/>
    </row>
    <row r="478" spans="1:8">
      <c r="A478" s="54">
        <f t="shared" si="122"/>
        <v>42074</v>
      </c>
      <c r="B478" s="20">
        <f t="shared" si="116"/>
        <v>304</v>
      </c>
      <c r="C478" s="10">
        <f t="shared" si="117"/>
        <v>0</v>
      </c>
      <c r="D478" s="10">
        <f t="shared" si="118"/>
        <v>159</v>
      </c>
      <c r="E478" s="11">
        <f t="shared" si="119"/>
        <v>0</v>
      </c>
      <c r="F478" s="12">
        <f t="shared" si="120"/>
        <v>51.369989784267773</v>
      </c>
      <c r="G478" s="13" t="str">
        <f t="shared" si="121"/>
        <v>class III obesity</v>
      </c>
      <c r="H478" s="63"/>
    </row>
    <row r="479" spans="1:8">
      <c r="A479" s="55">
        <f t="shared" si="122"/>
        <v>42075</v>
      </c>
      <c r="B479" s="18">
        <f t="shared" si="116"/>
        <v>304</v>
      </c>
      <c r="C479" s="6">
        <f t="shared" si="117"/>
        <v>0</v>
      </c>
      <c r="D479" s="6">
        <f t="shared" si="118"/>
        <v>159</v>
      </c>
      <c r="E479" s="7">
        <f t="shared" si="119"/>
        <v>0</v>
      </c>
      <c r="F479" s="8">
        <f t="shared" si="120"/>
        <v>51.369989784267773</v>
      </c>
      <c r="G479" s="9" t="str">
        <f t="shared" si="121"/>
        <v>class III obesity</v>
      </c>
      <c r="H479" s="132"/>
    </row>
    <row r="480" spans="1:8">
      <c r="A480" s="54">
        <f t="shared" si="122"/>
        <v>42076</v>
      </c>
      <c r="B480" s="20">
        <f t="shared" si="116"/>
        <v>304</v>
      </c>
      <c r="C480" s="10">
        <f t="shared" si="117"/>
        <v>0</v>
      </c>
      <c r="D480" s="10">
        <f t="shared" si="118"/>
        <v>159</v>
      </c>
      <c r="E480" s="11">
        <f t="shared" si="119"/>
        <v>0</v>
      </c>
      <c r="F480" s="12">
        <f t="shared" si="120"/>
        <v>51.369989784267773</v>
      </c>
      <c r="G480" s="13" t="str">
        <f t="shared" si="121"/>
        <v>class III obesity</v>
      </c>
      <c r="H480" s="63"/>
    </row>
    <row r="481" spans="1:8">
      <c r="A481" s="54">
        <f t="shared" si="122"/>
        <v>42077</v>
      </c>
      <c r="B481" s="20">
        <f t="shared" si="116"/>
        <v>304</v>
      </c>
      <c r="C481" s="10">
        <f t="shared" si="117"/>
        <v>0</v>
      </c>
      <c r="D481" s="10">
        <f t="shared" si="118"/>
        <v>159</v>
      </c>
      <c r="E481" s="11">
        <f t="shared" si="119"/>
        <v>0</v>
      </c>
      <c r="F481" s="12">
        <f t="shared" si="120"/>
        <v>51.369989784267773</v>
      </c>
      <c r="G481" s="13" t="str">
        <f t="shared" si="121"/>
        <v>class III obesity</v>
      </c>
      <c r="H481" s="63"/>
    </row>
    <row r="482" spans="1:8">
      <c r="A482" s="54">
        <f t="shared" si="122"/>
        <v>42078</v>
      </c>
      <c r="B482" s="20">
        <f t="shared" si="116"/>
        <v>304</v>
      </c>
      <c r="C482" s="10">
        <f t="shared" si="117"/>
        <v>0</v>
      </c>
      <c r="D482" s="10">
        <f t="shared" si="118"/>
        <v>159</v>
      </c>
      <c r="E482" s="11">
        <f t="shared" si="119"/>
        <v>0</v>
      </c>
      <c r="F482" s="12">
        <f t="shared" si="120"/>
        <v>51.369989784267773</v>
      </c>
      <c r="G482" s="13" t="str">
        <f t="shared" si="121"/>
        <v>class III obesity</v>
      </c>
      <c r="H482" s="63"/>
    </row>
    <row r="483" spans="1:8">
      <c r="A483" s="53">
        <f t="shared" si="122"/>
        <v>42079</v>
      </c>
      <c r="B483" s="20">
        <f t="shared" si="116"/>
        <v>304</v>
      </c>
      <c r="C483" s="14">
        <f t="shared" si="117"/>
        <v>0</v>
      </c>
      <c r="D483" s="14">
        <f t="shared" si="118"/>
        <v>159</v>
      </c>
      <c r="E483" s="15">
        <f t="shared" si="119"/>
        <v>0</v>
      </c>
      <c r="F483" s="16">
        <f t="shared" si="120"/>
        <v>51.369989784267773</v>
      </c>
      <c r="G483" s="17" t="str">
        <f t="shared" si="121"/>
        <v>class III obesity</v>
      </c>
      <c r="H483" s="70"/>
    </row>
    <row r="484" spans="1:8">
      <c r="A484" s="53">
        <f t="shared" si="122"/>
        <v>42080</v>
      </c>
      <c r="B484" s="20">
        <f t="shared" si="116"/>
        <v>304</v>
      </c>
      <c r="C484" s="14">
        <f t="shared" si="117"/>
        <v>0</v>
      </c>
      <c r="D484" s="14">
        <f t="shared" si="118"/>
        <v>159</v>
      </c>
      <c r="E484" s="15">
        <f t="shared" si="119"/>
        <v>0</v>
      </c>
      <c r="F484" s="16">
        <f t="shared" si="120"/>
        <v>51.369989784267773</v>
      </c>
      <c r="G484" s="17" t="str">
        <f t="shared" si="121"/>
        <v>class III obesity</v>
      </c>
      <c r="H484" s="70"/>
    </row>
    <row r="485" spans="1:8">
      <c r="A485" s="54">
        <f t="shared" si="122"/>
        <v>42081</v>
      </c>
      <c r="B485" s="20">
        <f t="shared" si="116"/>
        <v>304</v>
      </c>
      <c r="C485" s="10">
        <f t="shared" si="117"/>
        <v>0</v>
      </c>
      <c r="D485" s="10">
        <f t="shared" si="118"/>
        <v>159</v>
      </c>
      <c r="E485" s="11">
        <f t="shared" si="119"/>
        <v>0</v>
      </c>
      <c r="F485" s="12">
        <f t="shared" si="120"/>
        <v>51.369989784267773</v>
      </c>
      <c r="G485" s="13" t="str">
        <f t="shared" si="121"/>
        <v>class III obesity</v>
      </c>
      <c r="H485" s="63"/>
    </row>
    <row r="486" spans="1:8">
      <c r="A486" s="55">
        <f t="shared" si="122"/>
        <v>42082</v>
      </c>
      <c r="B486" s="18">
        <f t="shared" si="116"/>
        <v>304</v>
      </c>
      <c r="C486" s="6">
        <f t="shared" si="117"/>
        <v>0</v>
      </c>
      <c r="D486" s="6">
        <f t="shared" si="118"/>
        <v>159</v>
      </c>
      <c r="E486" s="7">
        <f t="shared" si="119"/>
        <v>0</v>
      </c>
      <c r="F486" s="8">
        <f t="shared" si="120"/>
        <v>51.369989784267773</v>
      </c>
      <c r="G486" s="9" t="str">
        <f t="shared" si="121"/>
        <v>class III obesity</v>
      </c>
      <c r="H486" s="132"/>
    </row>
    <row r="487" spans="1:8">
      <c r="A487" s="54">
        <f t="shared" si="122"/>
        <v>42083</v>
      </c>
      <c r="B487" s="20">
        <f t="shared" si="116"/>
        <v>304</v>
      </c>
      <c r="C487" s="10">
        <f t="shared" si="117"/>
        <v>0</v>
      </c>
      <c r="D487" s="10">
        <f t="shared" si="118"/>
        <v>159</v>
      </c>
      <c r="E487" s="11">
        <f t="shared" si="119"/>
        <v>0</v>
      </c>
      <c r="F487" s="12">
        <f t="shared" si="120"/>
        <v>51.369989784267773</v>
      </c>
      <c r="G487" s="13" t="str">
        <f t="shared" si="121"/>
        <v>class III obesity</v>
      </c>
      <c r="H487" s="63"/>
    </row>
    <row r="488" spans="1:8">
      <c r="A488" s="54">
        <f t="shared" si="122"/>
        <v>42084</v>
      </c>
      <c r="B488" s="20">
        <f t="shared" si="116"/>
        <v>304</v>
      </c>
      <c r="C488" s="10">
        <f t="shared" si="117"/>
        <v>0</v>
      </c>
      <c r="D488" s="10">
        <f t="shared" si="118"/>
        <v>159</v>
      </c>
      <c r="E488" s="11">
        <f t="shared" si="119"/>
        <v>0</v>
      </c>
      <c r="F488" s="12">
        <f t="shared" si="120"/>
        <v>51.369989784267773</v>
      </c>
      <c r="G488" s="13" t="str">
        <f t="shared" si="121"/>
        <v>class III obesity</v>
      </c>
      <c r="H488" s="63"/>
    </row>
    <row r="489" spans="1:8">
      <c r="A489" s="54">
        <f t="shared" si="122"/>
        <v>42085</v>
      </c>
      <c r="B489" s="20">
        <f t="shared" si="116"/>
        <v>304</v>
      </c>
      <c r="C489" s="10">
        <f t="shared" si="117"/>
        <v>0</v>
      </c>
      <c r="D489" s="10">
        <f t="shared" si="118"/>
        <v>159</v>
      </c>
      <c r="E489" s="11">
        <f t="shared" si="119"/>
        <v>0</v>
      </c>
      <c r="F489" s="12">
        <f t="shared" si="120"/>
        <v>51.369989784267773</v>
      </c>
      <c r="G489" s="13" t="str">
        <f t="shared" si="121"/>
        <v>class III obesity</v>
      </c>
      <c r="H489" s="63"/>
    </row>
    <row r="490" spans="1:8">
      <c r="A490" s="53">
        <f t="shared" si="122"/>
        <v>42086</v>
      </c>
      <c r="B490" s="20">
        <f t="shared" si="116"/>
        <v>304</v>
      </c>
      <c r="C490" s="14">
        <f t="shared" si="117"/>
        <v>0</v>
      </c>
      <c r="D490" s="14">
        <f t="shared" si="118"/>
        <v>159</v>
      </c>
      <c r="E490" s="15">
        <f t="shared" si="119"/>
        <v>0</v>
      </c>
      <c r="F490" s="16">
        <f t="shared" si="120"/>
        <v>51.369989784267773</v>
      </c>
      <c r="G490" s="17" t="str">
        <f t="shared" si="121"/>
        <v>class III obesity</v>
      </c>
      <c r="H490" s="70"/>
    </row>
    <row r="491" spans="1:8">
      <c r="A491" s="53">
        <f t="shared" si="122"/>
        <v>42087</v>
      </c>
      <c r="B491" s="20">
        <f t="shared" si="116"/>
        <v>304</v>
      </c>
      <c r="C491" s="14">
        <f t="shared" si="117"/>
        <v>0</v>
      </c>
      <c r="D491" s="14">
        <f t="shared" si="118"/>
        <v>159</v>
      </c>
      <c r="E491" s="15">
        <f t="shared" si="119"/>
        <v>0</v>
      </c>
      <c r="F491" s="16">
        <f t="shared" si="120"/>
        <v>51.369989784267773</v>
      </c>
      <c r="G491" s="17" t="str">
        <f t="shared" si="121"/>
        <v>class III obesity</v>
      </c>
      <c r="H491" s="70"/>
    </row>
    <row r="492" spans="1:8">
      <c r="A492" s="54">
        <f t="shared" si="122"/>
        <v>42088</v>
      </c>
      <c r="B492" s="20">
        <f t="shared" si="116"/>
        <v>304</v>
      </c>
      <c r="C492" s="10">
        <f t="shared" si="117"/>
        <v>0</v>
      </c>
      <c r="D492" s="10">
        <f t="shared" si="118"/>
        <v>159</v>
      </c>
      <c r="E492" s="11">
        <f t="shared" si="119"/>
        <v>0</v>
      </c>
      <c r="F492" s="12">
        <f t="shared" si="120"/>
        <v>51.369989784267773</v>
      </c>
      <c r="G492" s="13" t="str">
        <f t="shared" si="121"/>
        <v>class III obesity</v>
      </c>
      <c r="H492" s="63"/>
    </row>
    <row r="493" spans="1:8">
      <c r="A493" s="55">
        <f t="shared" si="122"/>
        <v>42089</v>
      </c>
      <c r="B493" s="18">
        <f t="shared" si="116"/>
        <v>304</v>
      </c>
      <c r="C493" s="6">
        <f t="shared" si="117"/>
        <v>0</v>
      </c>
      <c r="D493" s="6">
        <f t="shared" si="118"/>
        <v>159</v>
      </c>
      <c r="E493" s="7">
        <f t="shared" si="119"/>
        <v>0</v>
      </c>
      <c r="F493" s="8">
        <f t="shared" si="120"/>
        <v>51.369989784267773</v>
      </c>
      <c r="G493" s="9" t="str">
        <f t="shared" si="121"/>
        <v>class III obesity</v>
      </c>
      <c r="H493" s="132"/>
    </row>
    <row r="494" spans="1:8">
      <c r="A494" s="54">
        <f t="shared" si="122"/>
        <v>42090</v>
      </c>
      <c r="B494" s="20">
        <f t="shared" si="116"/>
        <v>304</v>
      </c>
      <c r="C494" s="10">
        <f t="shared" si="117"/>
        <v>0</v>
      </c>
      <c r="D494" s="10">
        <f t="shared" si="118"/>
        <v>159</v>
      </c>
      <c r="E494" s="11">
        <f t="shared" si="119"/>
        <v>0</v>
      </c>
      <c r="F494" s="12">
        <f t="shared" si="120"/>
        <v>51.369989784267773</v>
      </c>
      <c r="G494" s="13" t="str">
        <f t="shared" si="121"/>
        <v>class III obesity</v>
      </c>
      <c r="H494" s="63"/>
    </row>
    <row r="495" spans="1:8">
      <c r="A495" s="54">
        <f t="shared" si="122"/>
        <v>42091</v>
      </c>
      <c r="B495" s="20">
        <f t="shared" si="116"/>
        <v>304</v>
      </c>
      <c r="C495" s="10">
        <f t="shared" si="117"/>
        <v>0</v>
      </c>
      <c r="D495" s="10">
        <f t="shared" si="118"/>
        <v>159</v>
      </c>
      <c r="E495" s="11">
        <f t="shared" si="119"/>
        <v>0</v>
      </c>
      <c r="F495" s="12">
        <f t="shared" si="120"/>
        <v>51.369989784267773</v>
      </c>
      <c r="G495" s="13" t="str">
        <f t="shared" si="121"/>
        <v>class III obesity</v>
      </c>
      <c r="H495" s="63"/>
    </row>
    <row r="496" spans="1:8">
      <c r="A496" s="54">
        <f t="shared" si="122"/>
        <v>42092</v>
      </c>
      <c r="B496" s="20">
        <f t="shared" si="116"/>
        <v>304</v>
      </c>
      <c r="C496" s="10">
        <f t="shared" si="117"/>
        <v>0</v>
      </c>
      <c r="D496" s="10">
        <f t="shared" si="118"/>
        <v>159</v>
      </c>
      <c r="E496" s="11">
        <f t="shared" si="119"/>
        <v>0</v>
      </c>
      <c r="F496" s="12">
        <f t="shared" si="120"/>
        <v>51.369989784267773</v>
      </c>
      <c r="G496" s="13" t="str">
        <f t="shared" si="121"/>
        <v>class III obesity</v>
      </c>
      <c r="H496" s="63"/>
    </row>
  </sheetData>
  <sheetProtection sheet="1" objects="1" scenarios="1"/>
  <conditionalFormatting sqref="AA38:AA55">
    <cfRule type="cellIs" dxfId="0" priority="1" operator="equal">
      <formula>"MORE"</formula>
    </cfRule>
  </conditionalFormatting>
  <pageMargins left="0.7" right="0.7" top="0.75" bottom="0.75" header="0.3" footer="0.3"/>
  <pageSetup paperSize="3" orientation="landscape" r:id="rId1"/>
  <ignoredErrors>
    <ignoredError sqref="T38:T47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5"/>
  <sheetViews>
    <sheetView showGridLines="0" topLeftCell="A4" workbookViewId="0">
      <selection activeCell="B24" sqref="B24"/>
    </sheetView>
  </sheetViews>
  <sheetFormatPr defaultRowHeight="15"/>
  <cols>
    <col min="1" max="1" width="9.140625" style="46"/>
    <col min="2" max="2" width="120.7109375" style="47" customWidth="1"/>
    <col min="3" max="16384" width="9.140625" style="46"/>
  </cols>
  <sheetData>
    <row r="1" spans="1:2">
      <c r="A1" s="46" t="s">
        <v>123</v>
      </c>
      <c r="B1" s="46"/>
    </row>
    <row r="3" spans="1:2">
      <c r="A3" s="46">
        <v>1</v>
      </c>
      <c r="B3" s="47" t="s">
        <v>124</v>
      </c>
    </row>
    <row r="4" spans="1:2">
      <c r="A4" s="46">
        <v>2</v>
      </c>
      <c r="B4" s="47" t="s">
        <v>125</v>
      </c>
    </row>
    <row r="5" spans="1:2">
      <c r="A5" s="46">
        <v>3</v>
      </c>
      <c r="B5" s="47" t="s">
        <v>126</v>
      </c>
    </row>
    <row r="6" spans="1:2">
      <c r="A6" s="46">
        <v>4</v>
      </c>
      <c r="B6" s="47" t="s">
        <v>127</v>
      </c>
    </row>
    <row r="7" spans="1:2">
      <c r="A7" s="46">
        <v>5</v>
      </c>
      <c r="B7" s="47" t="s">
        <v>135</v>
      </c>
    </row>
    <row r="8" spans="1:2" ht="30">
      <c r="A8" s="46">
        <v>6</v>
      </c>
      <c r="B8" s="47" t="s">
        <v>128</v>
      </c>
    </row>
    <row r="9" spans="1:2">
      <c r="A9" s="46">
        <v>7</v>
      </c>
      <c r="B9" s="47" t="s">
        <v>129</v>
      </c>
    </row>
    <row r="10" spans="1:2">
      <c r="B10" s="47" t="s">
        <v>130</v>
      </c>
    </row>
    <row r="11" spans="1:2">
      <c r="B11" s="47" t="s">
        <v>131</v>
      </c>
    </row>
    <row r="12" spans="1:2">
      <c r="B12" s="47" t="s">
        <v>132</v>
      </c>
    </row>
    <row r="13" spans="1:2">
      <c r="B13" s="47" t="s">
        <v>133</v>
      </c>
    </row>
    <row r="15" spans="1:2">
      <c r="A15" s="46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Weight</vt:lpstr>
      <vt:lpstr>Instructions</vt:lpstr>
      <vt:lpstr>height</vt:lpstr>
      <vt:lpstr>ToLose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 Amaya</dc:creator>
  <cp:lastModifiedBy>Sonja Fleager</cp:lastModifiedBy>
  <cp:lastPrinted>2013-09-07T12:58:47Z</cp:lastPrinted>
  <dcterms:created xsi:type="dcterms:W3CDTF">2013-07-17T16:46:14Z</dcterms:created>
  <dcterms:modified xsi:type="dcterms:W3CDTF">2013-10-29T19:46:57Z</dcterms:modified>
</cp:coreProperties>
</file>